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Гайки и шайбы" sheetId="1" r:id="rId1"/>
  </sheets>
  <calcPr calcId="145621" calcMode="autoNoTable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21" i="1"/>
  <c r="E22" i="1"/>
  <c r="E23" i="1"/>
  <c r="E24" i="1"/>
  <c r="E25" i="1"/>
  <c r="E26" i="1"/>
  <c r="E27" i="1"/>
  <c r="E28" i="1"/>
  <c r="E29" i="1"/>
</calcChain>
</file>

<file path=xl/sharedStrings.xml><?xml version="1.0" encoding="utf-8"?>
<sst xmlns="http://schemas.openxmlformats.org/spreadsheetml/2006/main" count="466" uniqueCount="60">
  <si>
    <t>За нестандартную длину резьбы болтов, шпилек - от 5%</t>
  </si>
  <si>
    <t>За мелкий шаг резьбы гаек - 5%</t>
  </si>
  <si>
    <t>За мелкий шаг резьбы болтов, шпилек - 5%</t>
  </si>
  <si>
    <t>Закалка - цена договорная.</t>
  </si>
  <si>
    <t>Фосфатирование черное - цена договорная</t>
  </si>
  <si>
    <t>Доплаты:</t>
  </si>
  <si>
    <t>Цена указана без НДС.</t>
  </si>
  <si>
    <t>шт.</t>
  </si>
  <si>
    <t>ГОСТ 24379-80</t>
  </si>
  <si>
    <t>Плита</t>
  </si>
  <si>
    <t>Шайба</t>
  </si>
  <si>
    <t>ГОСТ 9065-75</t>
  </si>
  <si>
    <t>М48</t>
  </si>
  <si>
    <t xml:space="preserve"> ГОСТ 5916-70</t>
  </si>
  <si>
    <t>Гайка</t>
  </si>
  <si>
    <t>М42</t>
  </si>
  <si>
    <t>М36</t>
  </si>
  <si>
    <t>М30</t>
  </si>
  <si>
    <t>М27</t>
  </si>
  <si>
    <t>М24</t>
  </si>
  <si>
    <t>М20</t>
  </si>
  <si>
    <t>М16</t>
  </si>
  <si>
    <t>М12</t>
  </si>
  <si>
    <t>2М48</t>
  </si>
  <si>
    <t xml:space="preserve"> ГОСТ 5919-73</t>
  </si>
  <si>
    <t>2М42</t>
  </si>
  <si>
    <t>2М36</t>
  </si>
  <si>
    <t>2М30</t>
  </si>
  <si>
    <t>2М27</t>
  </si>
  <si>
    <t>2М24</t>
  </si>
  <si>
    <t>2М20</t>
  </si>
  <si>
    <t>2М16</t>
  </si>
  <si>
    <t>2М12</t>
  </si>
  <si>
    <t xml:space="preserve"> ГОСТ 5918-73</t>
  </si>
  <si>
    <t>М80</t>
  </si>
  <si>
    <t xml:space="preserve"> ГОСТ 9064-75</t>
  </si>
  <si>
    <t>М72</t>
  </si>
  <si>
    <t>М64</t>
  </si>
  <si>
    <t>М56</t>
  </si>
  <si>
    <t>М52</t>
  </si>
  <si>
    <t>М10</t>
  </si>
  <si>
    <t xml:space="preserve"> ГОСТ 10605-94</t>
  </si>
  <si>
    <t xml:space="preserve"> ГОСТ 5915-70</t>
  </si>
  <si>
    <t>оцк.</t>
  </si>
  <si>
    <t>без оцк.</t>
  </si>
  <si>
    <t>цена за 1 кг.</t>
  </si>
  <si>
    <t>цена за 1 шт.</t>
  </si>
  <si>
    <t>30ХМА без т/о</t>
  </si>
  <si>
    <t>12Х18Н10Т</t>
  </si>
  <si>
    <t>14Х17Н2</t>
  </si>
  <si>
    <t>20Х13 без т/о</t>
  </si>
  <si>
    <t>Ст.40Х без т/о</t>
  </si>
  <si>
    <t>Ст.09Г2С</t>
  </si>
  <si>
    <t>Ст.35</t>
  </si>
  <si>
    <t>Ст.3/20</t>
  </si>
  <si>
    <t>Вес, кг</t>
  </si>
  <si>
    <t>Ед. изм.</t>
  </si>
  <si>
    <t>Размер</t>
  </si>
  <si>
    <t>ГОСТ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</si>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</sst>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#,##0.00_р_."/>
    <numFmt numFmtId="166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1" xfId="0" applyBorder="1"/>
    <xf numFmtId="2" fontId="4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2" fontId="4" fillId="2" borderId="1" xfId="0" applyNumberFormat="1" applyFont="1" applyFill="1" applyBorder="1"/>
    <xf numFmtId="2" fontId="4" fillId="0" borderId="2" xfId="0" applyNumberFormat="1" applyFont="1" applyFill="1" applyBorder="1"/>
    <xf numFmtId="2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" fontId="8" fillId="0" borderId="7" xfId="0" applyNumberFormat="1" applyFont="1" applyBorder="1" applyAlignment="1">
      <alignment horizontal="center" vertical="center"/>
    </xf>
    <xf numFmtId="16" fontId="8" fillId="0" borderId="5" xfId="0" applyNumberFormat="1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7" xfId="0" applyNumberFormat="1" applyFont="1" applyBorder="1" applyAlignment="1">
      <alignment horizontal="center" vertical="center"/>
    </xf>
    <xf numFmtId="16" fontId="8" fillId="0" borderId="5" xfId="0" applyNumberFormat="1" applyFont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16" fontId="8" fillId="0" borderId="7" xfId="0" applyNumberFormat="1" applyFont="1" applyBorder="1" applyAlignment="1">
      <alignment horizontal="center" vertical="center" wrapText="1"/>
    </xf>
    <xf numFmtId="16" fontId="8" fillId="0" borderId="4" xfId="0" applyNumberFormat="1" applyFont="1" applyBorder="1" applyAlignment="1">
      <alignment horizontal="center" vertical="center" wrapText="1"/>
    </xf>
    <xf numFmtId="16" fontId="8" fillId="0" borderId="5" xfId="0" applyNumberFormat="1" applyFont="1" applyBorder="1" applyAlignment="1">
      <alignment horizontal="center" vertical="center" wrapText="1"/>
    </xf>
    <xf numFmtId="16" fontId="8" fillId="0" borderId="7" xfId="0" applyNumberFormat="1" applyFont="1" applyFill="1" applyBorder="1" applyAlignment="1">
      <alignment horizontal="center" vertical="center" wrapText="1"/>
    </xf>
    <xf numFmtId="16" fontId="8" fillId="0" borderId="4" xfId="0" applyNumberFormat="1" applyFont="1" applyFill="1" applyBorder="1" applyAlignment="1">
      <alignment horizontal="center" vertical="center" wrapText="1"/>
    </xf>
    <xf numFmtId="16" fontId="8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254000</xdr:colOff>
      <xdr:row>0</xdr:row>
      <xdr:rowOff>211667</xdr:rowOff>
    </xdr:from>
    <xdr:ext cx="6622552" cy="116252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2400" y="192617"/>
          <a:ext cx="6622552" cy="11625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26"/>
  <sheetViews>
    <sheetView tabSelected="1" zoomScale="90" zoomScaleNormal="90" workbookViewId="0">
      <pane xSplit="5" ySplit="10" topLeftCell="F99" activePane="bottomRight" state="frozen"/>
      <selection pane="topRight" activeCell="F1" sqref="F1"/>
      <selection pane="bottomLeft" activeCell="A11" sqref="A11"/>
      <selection pane="bottomRight" activeCell="C9" sqref="C9"/>
    </sheetView>
  </sheetViews>
  <sheetFormatPr defaultRowHeight="15" x14ac:dyDescent="0.25"/>
  <cols>
    <col min="1" max="1" width="15.140625" style="4" customWidth="1"/>
    <col min="2" max="2" width="15" style="4" customWidth="1"/>
    <col min="3" max="3" width="7.7109375" style="4" customWidth="1"/>
    <col min="4" max="4" width="5.140625" style="4" customWidth="1"/>
    <col min="5" max="5" width="7.85546875" style="4" customWidth="1"/>
    <col min="6" max="7" width="9.28515625" customWidth="1"/>
    <col min="8" max="8" width="8.42578125" bestFit="1" customWidth="1"/>
    <col min="9" max="9" width="8.28515625" bestFit="1" customWidth="1"/>
    <col min="10" max="10" width="8.140625" customWidth="1"/>
    <col min="11" max="11" width="8.5703125" customWidth="1"/>
    <col min="12" max="13" width="8.85546875" customWidth="1"/>
    <col min="14" max="14" width="11.28515625" style="3" customWidth="1"/>
    <col min="15" max="15" width="10.42578125" style="2" customWidth="1"/>
    <col min="16" max="17" width="8.7109375" style="2" customWidth="1"/>
    <col min="18" max="18" width="8.140625" style="1" customWidth="1"/>
    <col min="19" max="19" width="9" customWidth="1"/>
    <col min="20" max="21" width="8.7109375" customWidth="1"/>
    <col min="22" max="22" width="13" bestFit="1" customWidth="1"/>
    <col min="23" max="23" width="12.28515625" bestFit="1" customWidth="1"/>
    <col min="24" max="24" width="13" bestFit="1" customWidth="1"/>
    <col min="25" max="25" width="12.28515625" bestFit="1" customWidth="1"/>
    <col min="26" max="26" width="13" bestFit="1" customWidth="1"/>
    <col min="27" max="27" width="12.28515625" bestFit="1" customWidth="1"/>
    <col min="28" max="28" width="13" bestFit="1" customWidth="1"/>
    <col min="29" max="29" width="12.28515625" bestFit="1" customWidth="1"/>
  </cols>
  <sheetData>
    <row r="1" spans="1:78" ht="109.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78" ht="12.4" customHeight="1" x14ac:dyDescent="0.25">
      <c r="A2" s="66" t="s">
        <v>59</v>
      </c>
      <c r="B2" s="67" t="s">
        <v>58</v>
      </c>
      <c r="C2" s="67" t="s">
        <v>57</v>
      </c>
      <c r="D2" s="66" t="s">
        <v>56</v>
      </c>
      <c r="E2" s="66" t="s">
        <v>55</v>
      </c>
      <c r="F2" s="62" t="s">
        <v>54</v>
      </c>
      <c r="G2" s="61"/>
      <c r="H2" s="61"/>
      <c r="I2" s="60"/>
      <c r="J2" s="62" t="s">
        <v>53</v>
      </c>
      <c r="K2" s="61"/>
      <c r="L2" s="61"/>
      <c r="M2" s="60"/>
      <c r="N2" s="65" t="s">
        <v>52</v>
      </c>
      <c r="O2" s="64"/>
      <c r="P2" s="64"/>
      <c r="Q2" s="63"/>
      <c r="R2" s="62" t="s">
        <v>51</v>
      </c>
      <c r="S2" s="61"/>
      <c r="T2" s="61"/>
      <c r="U2" s="60"/>
      <c r="V2" s="59" t="s">
        <v>50</v>
      </c>
      <c r="W2" s="58"/>
      <c r="X2" s="57" t="s">
        <v>49</v>
      </c>
      <c r="Y2" s="56"/>
      <c r="Z2" s="54" t="s">
        <v>48</v>
      </c>
      <c r="AA2" s="55"/>
      <c r="AB2" s="54" t="s">
        <v>47</v>
      </c>
      <c r="AC2" s="53"/>
    </row>
    <row r="3" spans="1:78" x14ac:dyDescent="0.25">
      <c r="A3" s="51"/>
      <c r="B3" s="52"/>
      <c r="C3" s="52"/>
      <c r="D3" s="51"/>
      <c r="E3" s="51"/>
      <c r="F3" s="50" t="s">
        <v>46</v>
      </c>
      <c r="G3" s="49"/>
      <c r="H3" s="48" t="s">
        <v>45</v>
      </c>
      <c r="I3" s="47"/>
      <c r="J3" s="50" t="s">
        <v>46</v>
      </c>
      <c r="K3" s="49"/>
      <c r="L3" s="48" t="s">
        <v>45</v>
      </c>
      <c r="M3" s="47"/>
      <c r="N3" s="50" t="s">
        <v>46</v>
      </c>
      <c r="O3" s="49"/>
      <c r="P3" s="48" t="s">
        <v>45</v>
      </c>
      <c r="Q3" s="47"/>
      <c r="R3" s="50" t="s">
        <v>46</v>
      </c>
      <c r="S3" s="49"/>
      <c r="T3" s="48" t="s">
        <v>45</v>
      </c>
      <c r="U3" s="47"/>
      <c r="V3" s="45" t="s">
        <v>46</v>
      </c>
      <c r="W3" s="46" t="s">
        <v>45</v>
      </c>
      <c r="X3" s="45" t="s">
        <v>46</v>
      </c>
      <c r="Y3" s="46" t="s">
        <v>45</v>
      </c>
      <c r="Z3" s="45" t="s">
        <v>46</v>
      </c>
      <c r="AA3" s="43" t="s">
        <v>45</v>
      </c>
      <c r="AB3" s="44" t="s">
        <v>46</v>
      </c>
      <c r="AC3" s="43" t="s">
        <v>45</v>
      </c>
    </row>
    <row r="4" spans="1:78" ht="14.1" customHeight="1" x14ac:dyDescent="0.25">
      <c r="A4" s="41"/>
      <c r="B4" s="42"/>
      <c r="C4" s="42"/>
      <c r="D4" s="41"/>
      <c r="E4" s="41"/>
      <c r="F4" s="40" t="s">
        <v>44</v>
      </c>
      <c r="G4" s="39" t="s">
        <v>43</v>
      </c>
      <c r="H4" s="38" t="s">
        <v>44</v>
      </c>
      <c r="I4" s="37" t="s">
        <v>43</v>
      </c>
      <c r="J4" s="40" t="s">
        <v>44</v>
      </c>
      <c r="K4" s="39" t="s">
        <v>43</v>
      </c>
      <c r="L4" s="38" t="s">
        <v>44</v>
      </c>
      <c r="M4" s="37" t="s">
        <v>43</v>
      </c>
      <c r="N4" s="40" t="s">
        <v>44</v>
      </c>
      <c r="O4" s="39" t="s">
        <v>43</v>
      </c>
      <c r="P4" s="38" t="s">
        <v>44</v>
      </c>
      <c r="Q4" s="37" t="s">
        <v>43</v>
      </c>
      <c r="R4" s="40" t="s">
        <v>44</v>
      </c>
      <c r="S4" s="39" t="s">
        <v>43</v>
      </c>
      <c r="T4" s="38" t="s">
        <v>44</v>
      </c>
      <c r="U4" s="37" t="s">
        <v>43</v>
      </c>
      <c r="V4" s="35"/>
      <c r="W4" s="36"/>
      <c r="X4" s="35"/>
      <c r="Y4" s="36"/>
      <c r="Z4" s="35"/>
      <c r="AA4" s="33"/>
      <c r="AB4" s="34"/>
      <c r="AC4" s="33"/>
    </row>
    <row r="5" spans="1:78" ht="14.1" customHeight="1" x14ac:dyDescent="0.25">
      <c r="A5" s="27" t="s">
        <v>14</v>
      </c>
      <c r="B5" s="27" t="s">
        <v>42</v>
      </c>
      <c r="C5" s="27" t="s">
        <v>40</v>
      </c>
      <c r="D5" s="27" t="s">
        <v>7</v>
      </c>
      <c r="E5" s="32">
        <v>0.01</v>
      </c>
      <c r="F5" s="24"/>
      <c r="G5" s="24"/>
      <c r="H5" s="26"/>
      <c r="I5" s="26"/>
      <c r="J5" s="24">
        <v>16.207241470293635</v>
      </c>
      <c r="K5" s="24">
        <v>16.444428970293636</v>
      </c>
      <c r="L5" s="15">
        <v>1620.7241470293634</v>
      </c>
      <c r="M5" s="15">
        <v>1644.4428970293634</v>
      </c>
      <c r="N5" s="24">
        <v>16.707018987904984</v>
      </c>
      <c r="O5" s="24">
        <v>16.944206487904985</v>
      </c>
      <c r="P5" s="15">
        <v>1670.7018987904985</v>
      </c>
      <c r="Q5" s="15">
        <v>1694.4206487904985</v>
      </c>
      <c r="R5" s="24">
        <v>16.474764987904987</v>
      </c>
      <c r="S5" s="24">
        <v>16.711952487904988</v>
      </c>
      <c r="T5" s="15">
        <v>1647.4764987904989</v>
      </c>
      <c r="U5" s="15">
        <v>1671.1952487904989</v>
      </c>
      <c r="V5" s="24">
        <v>32.828447166136833</v>
      </c>
      <c r="W5" s="15">
        <v>3282.844716613683</v>
      </c>
      <c r="X5" s="24">
        <v>40.076017668711735</v>
      </c>
      <c r="Y5" s="15">
        <v>4007.6017668711729</v>
      </c>
      <c r="Z5" s="24">
        <v>43.636386518761675</v>
      </c>
      <c r="AA5" s="22">
        <v>5454.5483148452086</v>
      </c>
      <c r="AB5" s="23">
        <v>25.044106221829733</v>
      </c>
      <c r="AC5" s="22">
        <v>2504.4106221829729</v>
      </c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78" x14ac:dyDescent="0.25">
      <c r="A6" s="16" t="s">
        <v>14</v>
      </c>
      <c r="B6" s="16" t="s">
        <v>42</v>
      </c>
      <c r="C6" s="16" t="s">
        <v>22</v>
      </c>
      <c r="D6" s="16" t="s">
        <v>7</v>
      </c>
      <c r="E6" s="17">
        <f>0.175/10</f>
        <v>1.7499999999999998E-2</v>
      </c>
      <c r="F6" s="24"/>
      <c r="G6" s="24"/>
      <c r="H6" s="26"/>
      <c r="I6" s="26"/>
      <c r="J6" s="24">
        <v>17.606012072565672</v>
      </c>
      <c r="K6" s="24">
        <v>18.021090197565673</v>
      </c>
      <c r="L6" s="15">
        <v>1006.0578327180386</v>
      </c>
      <c r="M6" s="15">
        <v>1029.7765827180385</v>
      </c>
      <c r="N6" s="24">
        <v>18.27932804196757</v>
      </c>
      <c r="O6" s="24">
        <v>18.694406166967571</v>
      </c>
      <c r="P6" s="15">
        <v>1044.5330309695755</v>
      </c>
      <c r="Q6" s="15">
        <v>1068.2517809695755</v>
      </c>
      <c r="R6" s="24">
        <v>18.019750041967576</v>
      </c>
      <c r="S6" s="24">
        <v>18.434828166967574</v>
      </c>
      <c r="T6" s="15">
        <v>1029.7000023981473</v>
      </c>
      <c r="U6" s="15">
        <v>1053.418752398147</v>
      </c>
      <c r="V6" s="24">
        <v>41.135351846292835</v>
      </c>
      <c r="W6" s="15">
        <v>2350.591534073877</v>
      </c>
      <c r="X6" s="24">
        <v>49.648806372640571</v>
      </c>
      <c r="Y6" s="15">
        <v>2837.0746498651761</v>
      </c>
      <c r="Z6" s="24">
        <v>54.02825077520572</v>
      </c>
      <c r="AA6" s="22">
        <v>3859.160769657552</v>
      </c>
      <c r="AB6" s="23">
        <v>28.589499397017129</v>
      </c>
      <c r="AC6" s="22">
        <v>1633.6856798295505</v>
      </c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</row>
    <row r="7" spans="1:78" ht="20.25" customHeight="1" x14ac:dyDescent="0.25">
      <c r="A7" s="16" t="s">
        <v>14</v>
      </c>
      <c r="B7" s="16" t="s">
        <v>42</v>
      </c>
      <c r="C7" s="16" t="s">
        <v>21</v>
      </c>
      <c r="D7" s="16" t="s">
        <v>7</v>
      </c>
      <c r="E7" s="17">
        <f>0.3/10</f>
        <v>0.03</v>
      </c>
      <c r="F7" s="24"/>
      <c r="G7" s="24"/>
      <c r="H7" s="26"/>
      <c r="I7" s="26"/>
      <c r="J7" s="24">
        <v>22.813555595107204</v>
      </c>
      <c r="K7" s="24">
        <v>23.525118095107199</v>
      </c>
      <c r="L7" s="15">
        <v>760.45185317024004</v>
      </c>
      <c r="M7" s="15">
        <v>784.17060317024004</v>
      </c>
      <c r="N7" s="24">
        <v>24.004712761180809</v>
      </c>
      <c r="O7" s="24">
        <v>24.716275261180805</v>
      </c>
      <c r="P7" s="15">
        <v>800.15709203936012</v>
      </c>
      <c r="Q7" s="15">
        <v>823.87584203936012</v>
      </c>
      <c r="R7" s="24">
        <v>23.6768247611808</v>
      </c>
      <c r="S7" s="24">
        <v>24.388387261180799</v>
      </c>
      <c r="T7" s="15">
        <v>789.22749203935996</v>
      </c>
      <c r="U7" s="15">
        <v>812.94624203935996</v>
      </c>
      <c r="V7" s="24">
        <v>69.307316910428526</v>
      </c>
      <c r="W7" s="15">
        <v>2310.2438970142848</v>
      </c>
      <c r="X7" s="24">
        <v>82.527716051466825</v>
      </c>
      <c r="Y7" s="15">
        <v>2750.9238683822273</v>
      </c>
      <c r="Z7" s="24">
        <v>89.763522723825744</v>
      </c>
      <c r="AA7" s="22">
        <v>3740.1467801594063</v>
      </c>
      <c r="AB7" s="23">
        <v>42.32060545592141</v>
      </c>
      <c r="AC7" s="22">
        <v>1410.6868485307136</v>
      </c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</row>
    <row r="8" spans="1:78" s="31" customFormat="1" ht="12.95" customHeight="1" x14ac:dyDescent="0.25">
      <c r="A8" s="16" t="s">
        <v>14</v>
      </c>
      <c r="B8" s="16" t="s">
        <v>42</v>
      </c>
      <c r="C8" s="16" t="s">
        <v>20</v>
      </c>
      <c r="D8" s="16" t="s">
        <v>7</v>
      </c>
      <c r="E8" s="17">
        <f>0.67/10</f>
        <v>6.7000000000000004E-2</v>
      </c>
      <c r="F8" s="24"/>
      <c r="G8" s="24"/>
      <c r="H8" s="26"/>
      <c r="I8" s="26"/>
      <c r="J8" s="24">
        <v>30.487075157550002</v>
      </c>
      <c r="K8" s="24">
        <v>32.076231407549997</v>
      </c>
      <c r="L8" s="15">
        <v>455.03097250074632</v>
      </c>
      <c r="M8" s="15">
        <v>478.74972250074632</v>
      </c>
      <c r="N8" s="24">
        <v>32.483827006950001</v>
      </c>
      <c r="O8" s="24">
        <v>34.072983256949996</v>
      </c>
      <c r="P8" s="15">
        <v>484.83323890970149</v>
      </c>
      <c r="Q8" s="15">
        <v>508.55198890970149</v>
      </c>
      <c r="R8" s="24">
        <v>32.073967006949999</v>
      </c>
      <c r="S8" s="24">
        <v>33.663123256949994</v>
      </c>
      <c r="T8" s="15">
        <v>478.71592547686572</v>
      </c>
      <c r="U8" s="15">
        <v>502.43467547686566</v>
      </c>
      <c r="V8" s="24">
        <v>112.30633441041438</v>
      </c>
      <c r="W8" s="15">
        <v>1676.2139464240954</v>
      </c>
      <c r="X8" s="24">
        <v>132.22482808020061</v>
      </c>
      <c r="Y8" s="15">
        <v>1973.504896719412</v>
      </c>
      <c r="Z8" s="24">
        <v>143.7272540650581</v>
      </c>
      <c r="AA8" s="22">
        <v>2681.478620616756</v>
      </c>
      <c r="AB8" s="23">
        <v>61.286339328040746</v>
      </c>
      <c r="AC8" s="22">
        <v>914.72148250807061</v>
      </c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</row>
    <row r="9" spans="1:78" s="31" customFormat="1" ht="12.95" customHeight="1" x14ac:dyDescent="0.25">
      <c r="A9" s="16" t="s">
        <v>14</v>
      </c>
      <c r="B9" s="16" t="s">
        <v>42</v>
      </c>
      <c r="C9" s="16" t="s">
        <v>19</v>
      </c>
      <c r="D9" s="16" t="s">
        <v>7</v>
      </c>
      <c r="E9" s="17">
        <f>1.12/10</f>
        <v>0.11200000000000002</v>
      </c>
      <c r="F9" s="24"/>
      <c r="G9" s="24"/>
      <c r="H9" s="26"/>
      <c r="I9" s="26"/>
      <c r="J9" s="24">
        <v>40.873809150774598</v>
      </c>
      <c r="K9" s="24">
        <v>43.530309150774592</v>
      </c>
      <c r="L9" s="15">
        <v>364.94472456048743</v>
      </c>
      <c r="M9" s="15">
        <v>388.66347456048743</v>
      </c>
      <c r="N9" s="24">
        <v>44.050662159959394</v>
      </c>
      <c r="O9" s="24">
        <v>46.707162159959395</v>
      </c>
      <c r="P9" s="15">
        <v>393.30948357106598</v>
      </c>
      <c r="Q9" s="15">
        <v>417.02823357106593</v>
      </c>
      <c r="R9" s="24">
        <v>43.558830159959399</v>
      </c>
      <c r="S9" s="24">
        <v>46.2153301599594</v>
      </c>
      <c r="T9" s="15">
        <v>388.91812642820884</v>
      </c>
      <c r="U9" s="15">
        <v>412.63687642820884</v>
      </c>
      <c r="V9" s="24">
        <v>174.98655617666685</v>
      </c>
      <c r="W9" s="15">
        <v>1562.3799658630967</v>
      </c>
      <c r="X9" s="24">
        <v>204.59001499023387</v>
      </c>
      <c r="Y9" s="15">
        <v>1826.6965624128022</v>
      </c>
      <c r="Z9" s="24">
        <v>222.29647191594529</v>
      </c>
      <c r="AA9" s="22">
        <v>2480.9874097761744</v>
      </c>
      <c r="AB9" s="23">
        <v>88.615769428541739</v>
      </c>
      <c r="AC9" s="22">
        <v>791.21222704055106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</row>
    <row r="10" spans="1:78" s="31" customFormat="1" x14ac:dyDescent="0.25">
      <c r="A10" s="16" t="s">
        <v>14</v>
      </c>
      <c r="B10" s="16" t="s">
        <v>42</v>
      </c>
      <c r="C10" s="16" t="s">
        <v>18</v>
      </c>
      <c r="D10" s="16" t="s">
        <v>7</v>
      </c>
      <c r="E10" s="17">
        <f>1.5/10</f>
        <v>0.15</v>
      </c>
      <c r="F10" s="24"/>
      <c r="G10" s="24"/>
      <c r="H10" s="26"/>
      <c r="I10" s="26"/>
      <c r="J10" s="24">
        <v>53.354605466405765</v>
      </c>
      <c r="K10" s="24">
        <v>56.912417966405769</v>
      </c>
      <c r="L10" s="15">
        <v>355.69736977603844</v>
      </c>
      <c r="M10" s="15">
        <v>379.41611977603844</v>
      </c>
      <c r="N10" s="24">
        <v>57.708617971424637</v>
      </c>
      <c r="O10" s="24">
        <v>61.266430471424634</v>
      </c>
      <c r="P10" s="15">
        <v>384.72411980949761</v>
      </c>
      <c r="Q10" s="15">
        <v>408.44286980949761</v>
      </c>
      <c r="R10" s="24">
        <v>57.148475971424645</v>
      </c>
      <c r="S10" s="24">
        <v>60.706288471424642</v>
      </c>
      <c r="T10" s="15">
        <v>380.9898398094976</v>
      </c>
      <c r="U10" s="15">
        <v>404.7085898094976</v>
      </c>
      <c r="V10" s="24">
        <v>204.53387013107627</v>
      </c>
      <c r="W10" s="15">
        <v>1363.5591342071752</v>
      </c>
      <c r="X10" s="24">
        <v>315.39386828899836</v>
      </c>
      <c r="Y10" s="15">
        <v>2102.6257885933228</v>
      </c>
      <c r="Z10" s="24">
        <v>356.73701974458902</v>
      </c>
      <c r="AA10" s="22">
        <v>2972.8084978715751</v>
      </c>
      <c r="AB10" s="23">
        <v>173.75925669779247</v>
      </c>
      <c r="AC10" s="22">
        <v>1158.39504465195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</row>
    <row r="11" spans="1:78" s="31" customFormat="1" x14ac:dyDescent="0.25">
      <c r="A11" s="16" t="s">
        <v>14</v>
      </c>
      <c r="B11" s="16" t="s">
        <v>42</v>
      </c>
      <c r="C11" s="16" t="s">
        <v>17</v>
      </c>
      <c r="D11" s="16" t="s">
        <v>7</v>
      </c>
      <c r="E11" s="17">
        <f>2.395/10</f>
        <v>0.23949999999999999</v>
      </c>
      <c r="F11" s="24"/>
      <c r="G11" s="24"/>
      <c r="H11" s="26"/>
      <c r="I11" s="26"/>
      <c r="J11" s="24">
        <v>80.476397396349896</v>
      </c>
      <c r="K11" s="24">
        <v>86.157038021349891</v>
      </c>
      <c r="L11" s="15">
        <v>336.01836073632529</v>
      </c>
      <c r="M11" s="15">
        <v>359.73711073632529</v>
      </c>
      <c r="N11" s="24">
        <v>86.514740032271092</v>
      </c>
      <c r="O11" s="24">
        <v>92.195380657271087</v>
      </c>
      <c r="P11" s="15">
        <v>361.23064731637209</v>
      </c>
      <c r="Q11" s="15">
        <v>384.94939731637203</v>
      </c>
      <c r="R11" s="24">
        <v>86.514740032271092</v>
      </c>
      <c r="S11" s="24">
        <v>92.195380657271087</v>
      </c>
      <c r="T11" s="15">
        <v>361.23064731637209</v>
      </c>
      <c r="U11" s="15">
        <v>384.94939731637203</v>
      </c>
      <c r="V11" s="24">
        <v>263.29566259786731</v>
      </c>
      <c r="W11" s="15">
        <v>1099.3555849597799</v>
      </c>
      <c r="X11" s="24">
        <v>406.94963465564956</v>
      </c>
      <c r="Y11" s="15">
        <v>1699.1634014849667</v>
      </c>
      <c r="Z11" s="24">
        <v>463.3016605231191</v>
      </c>
      <c r="AA11" s="22">
        <v>2418.0671217281792</v>
      </c>
      <c r="AB11" s="23">
        <v>220.46780987695379</v>
      </c>
      <c r="AC11" s="22">
        <v>920.5336529309136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</row>
    <row r="12" spans="1:78" s="19" customFormat="1" x14ac:dyDescent="0.25">
      <c r="A12" s="16" t="s">
        <v>14</v>
      </c>
      <c r="B12" s="16" t="s">
        <v>42</v>
      </c>
      <c r="C12" s="16" t="s">
        <v>16</v>
      </c>
      <c r="D12" s="16" t="s">
        <v>7</v>
      </c>
      <c r="E12" s="17">
        <f>4.095/10</f>
        <v>0.40949999999999998</v>
      </c>
      <c r="F12" s="24"/>
      <c r="G12" s="24"/>
      <c r="H12" s="26"/>
      <c r="I12" s="26"/>
      <c r="J12" s="24">
        <v>105.2223046875</v>
      </c>
      <c r="K12" s="24">
        <v>114.9351328125</v>
      </c>
      <c r="L12" s="15">
        <v>256.95312500000006</v>
      </c>
      <c r="M12" s="15">
        <v>280.671875</v>
      </c>
      <c r="N12" s="24">
        <v>113.316328125</v>
      </c>
      <c r="O12" s="24">
        <v>123.02915625</v>
      </c>
      <c r="P12" s="15">
        <v>276.71875</v>
      </c>
      <c r="Q12" s="15">
        <v>300.4375</v>
      </c>
      <c r="R12" s="24">
        <v>113.316328125</v>
      </c>
      <c r="S12" s="24">
        <v>123.02915625</v>
      </c>
      <c r="T12" s="15">
        <v>276.71875</v>
      </c>
      <c r="U12" s="15">
        <v>300.4375</v>
      </c>
      <c r="V12" s="24">
        <v>388.32339433038032</v>
      </c>
      <c r="W12" s="15">
        <v>948.28667724146601</v>
      </c>
      <c r="X12" s="24">
        <v>606.32124564198284</v>
      </c>
      <c r="Y12" s="15">
        <v>1480.6379624956844</v>
      </c>
      <c r="Z12" s="24">
        <v>691.76171889186651</v>
      </c>
      <c r="AA12" s="22">
        <v>2111.6047585221809</v>
      </c>
      <c r="AB12" s="23">
        <v>315.59336826126986</v>
      </c>
      <c r="AC12" s="22">
        <v>770.67977597379706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</row>
    <row r="13" spans="1:78" s="19" customFormat="1" x14ac:dyDescent="0.25">
      <c r="A13" s="16" t="s">
        <v>14</v>
      </c>
      <c r="B13" s="16" t="s">
        <v>42</v>
      </c>
      <c r="C13" s="16" t="s">
        <v>15</v>
      </c>
      <c r="D13" s="16" t="s">
        <v>7</v>
      </c>
      <c r="E13" s="17">
        <f>6.29/10</f>
        <v>0.629</v>
      </c>
      <c r="F13" s="24"/>
      <c r="G13" s="24"/>
      <c r="H13" s="26"/>
      <c r="I13" s="26"/>
      <c r="J13" s="24">
        <v>149.19093750000002</v>
      </c>
      <c r="K13" s="24">
        <v>164.11003125000002</v>
      </c>
      <c r="L13" s="15">
        <v>237.18750000000003</v>
      </c>
      <c r="M13" s="15">
        <v>260.90625000000006</v>
      </c>
      <c r="N13" s="24">
        <v>161.62351562499998</v>
      </c>
      <c r="O13" s="24">
        <v>176.54260937499998</v>
      </c>
      <c r="P13" s="15">
        <v>256.953125</v>
      </c>
      <c r="Q13" s="15">
        <v>280.671875</v>
      </c>
      <c r="R13" s="24">
        <v>161.62351562499998</v>
      </c>
      <c r="S13" s="24">
        <v>176.54260937499998</v>
      </c>
      <c r="T13" s="15">
        <v>256.953125</v>
      </c>
      <c r="U13" s="15">
        <v>280.671875</v>
      </c>
      <c r="V13" s="24">
        <v>529.76234042384203</v>
      </c>
      <c r="W13" s="15">
        <v>842.22947603154535</v>
      </c>
      <c r="X13" s="24">
        <v>834.05651551533572</v>
      </c>
      <c r="Y13" s="15">
        <v>1326.0039992294685</v>
      </c>
      <c r="Z13" s="24">
        <v>953.23764621334124</v>
      </c>
      <c r="AA13" s="22">
        <v>1894.3514431902647</v>
      </c>
      <c r="AB13" s="23">
        <v>419.80036298173536</v>
      </c>
      <c r="AC13" s="22">
        <v>667.4091621331246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</row>
    <row r="14" spans="1:78" s="19" customFormat="1" x14ac:dyDescent="0.25">
      <c r="A14" s="16" t="s">
        <v>14</v>
      </c>
      <c r="B14" s="16" t="s">
        <v>42</v>
      </c>
      <c r="C14" s="16" t="s">
        <v>12</v>
      </c>
      <c r="D14" s="16" t="s">
        <v>7</v>
      </c>
      <c r="E14" s="17">
        <f>9.56/10</f>
        <v>0.95600000000000007</v>
      </c>
      <c r="F14" s="24"/>
      <c r="G14" s="24"/>
      <c r="H14" s="26"/>
      <c r="I14" s="26"/>
      <c r="J14" s="24">
        <v>217.30328125</v>
      </c>
      <c r="K14" s="24">
        <v>239.97840625000001</v>
      </c>
      <c r="L14" s="15">
        <v>227.30468750000003</v>
      </c>
      <c r="M14" s="15">
        <v>251.0234375</v>
      </c>
      <c r="N14" s="24">
        <v>236.19921875000006</v>
      </c>
      <c r="O14" s="24">
        <v>258.87434375000004</v>
      </c>
      <c r="P14" s="15">
        <v>247.07031250000006</v>
      </c>
      <c r="Q14" s="15">
        <v>270.78906250000006</v>
      </c>
      <c r="R14" s="24">
        <v>248.43787809121878</v>
      </c>
      <c r="S14" s="24">
        <v>271.11300309121879</v>
      </c>
      <c r="T14" s="15">
        <v>259.87225741759283</v>
      </c>
      <c r="U14" s="15">
        <v>283.59100741759283</v>
      </c>
      <c r="V14" s="24">
        <v>721.86882954529301</v>
      </c>
      <c r="W14" s="15">
        <v>755.09291793440684</v>
      </c>
      <c r="X14" s="24">
        <v>1143.2861156325951</v>
      </c>
      <c r="Y14" s="15">
        <v>1195.9059786951827</v>
      </c>
      <c r="Z14" s="24">
        <v>1308.2608278611699</v>
      </c>
      <c r="AA14" s="22">
        <v>1710.5920866385591</v>
      </c>
      <c r="AB14" s="23">
        <v>561.38324459987791</v>
      </c>
      <c r="AC14" s="22">
        <v>587.22096715468399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</row>
    <row r="15" spans="1:78" s="19" customFormat="1" x14ac:dyDescent="0.25">
      <c r="A15" s="16" t="s">
        <v>14</v>
      </c>
      <c r="B15" s="16" t="s">
        <v>41</v>
      </c>
      <c r="C15" s="16" t="s">
        <v>39</v>
      </c>
      <c r="D15" s="16" t="s">
        <v>7</v>
      </c>
      <c r="E15" s="17">
        <v>1.21</v>
      </c>
      <c r="F15" s="24"/>
      <c r="G15" s="24"/>
      <c r="H15" s="26"/>
      <c r="I15" s="26"/>
      <c r="J15" s="24">
        <v>365.9978231803222</v>
      </c>
      <c r="K15" s="24">
        <v>394.69751068032218</v>
      </c>
      <c r="L15" s="15">
        <v>302.47753981844812</v>
      </c>
      <c r="M15" s="15">
        <v>326.19628981844812</v>
      </c>
      <c r="N15" s="24">
        <v>379.25338150560225</v>
      </c>
      <c r="O15" s="24">
        <v>407.95306900560223</v>
      </c>
      <c r="P15" s="15">
        <v>313.43254669884482</v>
      </c>
      <c r="Q15" s="15">
        <v>337.15129669884482</v>
      </c>
      <c r="R15" s="24">
        <v>378.38812150560221</v>
      </c>
      <c r="S15" s="24">
        <v>407.08780900560214</v>
      </c>
      <c r="T15" s="15">
        <v>312.71745578975384</v>
      </c>
      <c r="U15" s="15">
        <v>336.4362057897539</v>
      </c>
      <c r="V15" s="24">
        <v>995.65310090299772</v>
      </c>
      <c r="W15" s="15">
        <v>822.85380239917174</v>
      </c>
      <c r="X15" s="24">
        <v>1574.463118314799</v>
      </c>
      <c r="Y15" s="15">
        <v>1301.2091886899163</v>
      </c>
      <c r="Z15" s="24">
        <v>1801.0825710962838</v>
      </c>
      <c r="AA15" s="22">
        <v>1860.622490801946</v>
      </c>
      <c r="AB15" s="23">
        <v>778.25417734121618</v>
      </c>
      <c r="AC15" s="22">
        <v>643.1852705299309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</row>
    <row r="16" spans="1:78" s="19" customFormat="1" x14ac:dyDescent="0.25">
      <c r="A16" s="16" t="s">
        <v>14</v>
      </c>
      <c r="B16" s="16" t="s">
        <v>41</v>
      </c>
      <c r="C16" s="16" t="s">
        <v>38</v>
      </c>
      <c r="D16" s="16" t="s">
        <v>7</v>
      </c>
      <c r="E16" s="17">
        <v>1.35</v>
      </c>
      <c r="F16" s="24"/>
      <c r="G16" s="24"/>
      <c r="H16" s="26"/>
      <c r="I16" s="26"/>
      <c r="J16" s="24">
        <v>422.69641204289502</v>
      </c>
      <c r="K16" s="24">
        <v>454.71672454289501</v>
      </c>
      <c r="L16" s="15">
        <v>313.10845336510738</v>
      </c>
      <c r="M16" s="15">
        <v>336.82720336510744</v>
      </c>
      <c r="N16" s="24">
        <v>438.23143504515264</v>
      </c>
      <c r="O16" s="24">
        <v>470.25174754515263</v>
      </c>
      <c r="P16" s="15">
        <v>324.6158778112241</v>
      </c>
      <c r="Q16" s="15">
        <v>348.3346278112241</v>
      </c>
      <c r="R16" s="24">
        <v>437.32063504515264</v>
      </c>
      <c r="S16" s="24">
        <v>469.34094754515263</v>
      </c>
      <c r="T16" s="15">
        <v>323.94121114455754</v>
      </c>
      <c r="U16" s="15">
        <v>347.65996114455754</v>
      </c>
      <c r="V16" s="24">
        <v>1163.2280871622465</v>
      </c>
      <c r="W16" s="15">
        <v>861.65043493499718</v>
      </c>
      <c r="X16" s="24">
        <v>1842.0164446214919</v>
      </c>
      <c r="Y16" s="15">
        <v>1364.4566256455494</v>
      </c>
      <c r="Z16" s="24">
        <v>2107.750501363385</v>
      </c>
      <c r="AA16" s="22">
        <v>1951.6208345957264</v>
      </c>
      <c r="AB16" s="23">
        <v>905.22268757197514</v>
      </c>
      <c r="AC16" s="22">
        <v>670.53532412738889</v>
      </c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</row>
    <row r="17" spans="1:78" s="19" customFormat="1" x14ac:dyDescent="0.25">
      <c r="A17" s="16" t="s">
        <v>14</v>
      </c>
      <c r="B17" s="16" t="s">
        <v>41</v>
      </c>
      <c r="C17" s="16" t="s">
        <v>37</v>
      </c>
      <c r="D17" s="16" t="s">
        <v>7</v>
      </c>
      <c r="E17" s="17">
        <v>1.99</v>
      </c>
      <c r="F17" s="24"/>
      <c r="G17" s="24"/>
      <c r="H17" s="26"/>
      <c r="I17" s="26"/>
      <c r="J17" s="24">
        <v>553.37277851074623</v>
      </c>
      <c r="K17" s="24">
        <v>600.57309101074634</v>
      </c>
      <c r="L17" s="15">
        <v>278.07677312097803</v>
      </c>
      <c r="M17" s="15">
        <v>301.79552312097809</v>
      </c>
      <c r="N17" s="24">
        <v>574.59786974815404</v>
      </c>
      <c r="O17" s="24">
        <v>621.79818224815403</v>
      </c>
      <c r="P17" s="15">
        <v>288.74264811465025</v>
      </c>
      <c r="Q17" s="15">
        <v>312.46139811465025</v>
      </c>
      <c r="R17" s="24">
        <v>573.59598974815401</v>
      </c>
      <c r="S17" s="24">
        <v>620.79630224815401</v>
      </c>
      <c r="T17" s="15">
        <v>288.23919082821811</v>
      </c>
      <c r="U17" s="15">
        <v>311.95794082821811</v>
      </c>
      <c r="V17" s="24">
        <v>1542.5166440572766</v>
      </c>
      <c r="W17" s="15">
        <v>775.13399198858133</v>
      </c>
      <c r="X17" s="24">
        <v>2451.0927583710459</v>
      </c>
      <c r="Y17" s="15">
        <v>1231.7049037040433</v>
      </c>
      <c r="Z17" s="24">
        <v>2806.688404981659</v>
      </c>
      <c r="AA17" s="22">
        <v>1762.9952292598362</v>
      </c>
      <c r="AB17" s="23">
        <v>1187.208792675041</v>
      </c>
      <c r="AC17" s="22">
        <v>596.58733300253323</v>
      </c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</row>
    <row r="18" spans="1:78" s="19" customFormat="1" x14ac:dyDescent="0.25">
      <c r="A18" s="16" t="s">
        <v>14</v>
      </c>
      <c r="B18" s="16" t="s">
        <v>41</v>
      </c>
      <c r="C18" s="16" t="s">
        <v>36</v>
      </c>
      <c r="D18" s="16" t="s">
        <v>7</v>
      </c>
      <c r="E18" s="17">
        <v>2.69</v>
      </c>
      <c r="F18" s="24"/>
      <c r="G18" s="24"/>
      <c r="H18" s="26"/>
      <c r="I18" s="26"/>
      <c r="J18" s="24">
        <v>714.54493672513138</v>
      </c>
      <c r="K18" s="24">
        <v>778.34837422513135</v>
      </c>
      <c r="L18" s="15">
        <v>265.63008800190761</v>
      </c>
      <c r="M18" s="15">
        <v>289.34883800190761</v>
      </c>
      <c r="N18" s="24">
        <v>742.71360102645383</v>
      </c>
      <c r="O18" s="24">
        <v>806.51703852645392</v>
      </c>
      <c r="P18" s="15">
        <v>276.10171041875611</v>
      </c>
      <c r="Q18" s="15">
        <v>299.82046041875611</v>
      </c>
      <c r="R18" s="24">
        <v>741.620641026454</v>
      </c>
      <c r="S18" s="24">
        <v>805.42407852645385</v>
      </c>
      <c r="T18" s="15">
        <v>275.69540558604234</v>
      </c>
      <c r="U18" s="15">
        <v>299.41415558604234</v>
      </c>
      <c r="V18" s="24">
        <v>2034.9309091734301</v>
      </c>
      <c r="W18" s="15">
        <v>756.47989188603344</v>
      </c>
      <c r="X18" s="24">
        <v>3241.2642914112344</v>
      </c>
      <c r="Y18" s="15">
        <v>1204.9309633499013</v>
      </c>
      <c r="Z18" s="24">
        <v>3713.3080785492252</v>
      </c>
      <c r="AA18" s="22">
        <v>1725.5149063890453</v>
      </c>
      <c r="AB18" s="23">
        <v>1554.175805388717</v>
      </c>
      <c r="AC18" s="22">
        <v>577.76052244933715</v>
      </c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</row>
    <row r="19" spans="1:78" s="19" customFormat="1" x14ac:dyDescent="0.25">
      <c r="A19" s="16" t="s">
        <v>14</v>
      </c>
      <c r="B19" s="16" t="s">
        <v>41</v>
      </c>
      <c r="C19" s="16" t="s">
        <v>34</v>
      </c>
      <c r="D19" s="16" t="s">
        <v>7</v>
      </c>
      <c r="E19" s="17">
        <v>3.47</v>
      </c>
      <c r="F19" s="24"/>
      <c r="G19" s="24"/>
      <c r="H19" s="26"/>
      <c r="I19" s="26"/>
      <c r="J19" s="24">
        <v>894.25986299126521</v>
      </c>
      <c r="K19" s="24">
        <v>976.56392549126508</v>
      </c>
      <c r="L19" s="15">
        <v>257.71177607817435</v>
      </c>
      <c r="M19" s="15">
        <v>281.43052607817435</v>
      </c>
      <c r="N19" s="24">
        <v>930.24656920133179</v>
      </c>
      <c r="O19" s="24">
        <v>1012.5506317013318</v>
      </c>
      <c r="P19" s="15">
        <v>268.08258478424546</v>
      </c>
      <c r="Q19" s="15">
        <v>291.8013347842454</v>
      </c>
      <c r="R19" s="24">
        <v>929.0625292013317</v>
      </c>
      <c r="S19" s="24">
        <v>1011.3665917013316</v>
      </c>
      <c r="T19" s="15">
        <v>267.74136288222815</v>
      </c>
      <c r="U19" s="15">
        <v>291.46011288222815</v>
      </c>
      <c r="V19" s="24">
        <v>2587.9783247929172</v>
      </c>
      <c r="W19" s="15">
        <v>745.81507919104229</v>
      </c>
      <c r="X19" s="24">
        <v>4129.0289293381193</v>
      </c>
      <c r="Y19" s="15">
        <v>1189.9218816536365</v>
      </c>
      <c r="Z19" s="24">
        <v>4732.4008801580621</v>
      </c>
      <c r="AA19" s="22">
        <v>1704.7553602874864</v>
      </c>
      <c r="AB19" s="23">
        <v>1965.4036250703616</v>
      </c>
      <c r="AC19" s="22">
        <v>566.39873921336073</v>
      </c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</row>
    <row r="20" spans="1:78" s="19" customFormat="1" x14ac:dyDescent="0.25">
      <c r="A20" s="16" t="s">
        <v>14</v>
      </c>
      <c r="B20" s="16" t="s">
        <v>35</v>
      </c>
      <c r="C20" s="16" t="s">
        <v>40</v>
      </c>
      <c r="D20" s="16" t="s">
        <v>7</v>
      </c>
      <c r="E20" s="17">
        <v>1.2E-2</v>
      </c>
      <c r="F20" s="24"/>
      <c r="G20" s="24"/>
      <c r="H20" s="26"/>
      <c r="I20" s="26"/>
      <c r="J20" s="24">
        <v>16.529709594621295</v>
      </c>
      <c r="K20" s="24">
        <v>16.814334594621293</v>
      </c>
      <c r="L20" s="15">
        <v>1377.4757995517743</v>
      </c>
      <c r="M20" s="15">
        <v>1401.1945495517743</v>
      </c>
      <c r="N20" s="24">
        <v>17.0677047576057</v>
      </c>
      <c r="O20" s="24">
        <v>17.352329757605698</v>
      </c>
      <c r="P20" s="15">
        <v>1422.3087298004748</v>
      </c>
      <c r="Q20" s="15">
        <v>1446.0274798004748</v>
      </c>
      <c r="R20" s="24">
        <v>16.835450757605695</v>
      </c>
      <c r="S20" s="24">
        <v>17.120075757605697</v>
      </c>
      <c r="T20" s="15">
        <v>1402.9542298004746</v>
      </c>
      <c r="U20" s="15">
        <v>1426.6729798004746</v>
      </c>
      <c r="V20" s="24">
        <v>34.86157530826884</v>
      </c>
      <c r="W20" s="15">
        <v>2905.1312756890702</v>
      </c>
      <c r="X20" s="24">
        <v>42.405268489509396</v>
      </c>
      <c r="Y20" s="15">
        <v>3533.7723741257819</v>
      </c>
      <c r="Z20" s="24">
        <v>46.163052458669767</v>
      </c>
      <c r="AA20" s="22">
        <v>4808.6512977781003</v>
      </c>
      <c r="AB20" s="23">
        <v>22.765004859557529</v>
      </c>
      <c r="AC20" s="22">
        <v>1897.0837382964608</v>
      </c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</row>
    <row r="21" spans="1:78" s="19" customFormat="1" x14ac:dyDescent="0.25">
      <c r="A21" s="16" t="s">
        <v>14</v>
      </c>
      <c r="B21" s="16" t="s">
        <v>35</v>
      </c>
      <c r="C21" s="16" t="s">
        <v>22</v>
      </c>
      <c r="D21" s="16" t="s">
        <v>7</v>
      </c>
      <c r="E21" s="17">
        <f>0.19/10</f>
        <v>1.9E-2</v>
      </c>
      <c r="F21" s="24"/>
      <c r="G21" s="24"/>
      <c r="H21" s="26"/>
      <c r="I21" s="26"/>
      <c r="J21" s="24">
        <v>17.874895228147651</v>
      </c>
      <c r="K21" s="24">
        <v>18.325551478147649</v>
      </c>
      <c r="L21" s="15">
        <v>940.78395937619212</v>
      </c>
      <c r="M21" s="15">
        <v>964.50270937619212</v>
      </c>
      <c r="N21" s="24">
        <v>18.580037195195853</v>
      </c>
      <c r="O21" s="24">
        <v>19.030693445195851</v>
      </c>
      <c r="P21" s="15">
        <v>977.89669448399218</v>
      </c>
      <c r="Q21" s="15">
        <v>1001.6154444839922</v>
      </c>
      <c r="R21" s="24">
        <v>18.320459195195848</v>
      </c>
      <c r="S21" s="24">
        <v>18.771115445195854</v>
      </c>
      <c r="T21" s="15">
        <v>964.23469448399214</v>
      </c>
      <c r="U21" s="15">
        <v>987.95344448399214</v>
      </c>
      <c r="V21" s="24">
        <v>43.03955248450022</v>
      </c>
      <c r="W21" s="15">
        <v>2265.2396044473799</v>
      </c>
      <c r="X21" s="24">
        <v>51.830429900981947</v>
      </c>
      <c r="Y21" s="15">
        <v>2727.9173632095763</v>
      </c>
      <c r="Z21" s="24">
        <v>56.394822896969771</v>
      </c>
      <c r="AA21" s="22">
        <v>3710.1857169059058</v>
      </c>
      <c r="AB21" s="23">
        <v>25.93202108255009</v>
      </c>
      <c r="AC21" s="22">
        <v>1364.8432148710572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</row>
    <row r="22" spans="1:78" s="19" customFormat="1" x14ac:dyDescent="0.25">
      <c r="A22" s="16" t="s">
        <v>14</v>
      </c>
      <c r="B22" s="16" t="s">
        <v>35</v>
      </c>
      <c r="C22" s="16" t="s">
        <v>21</v>
      </c>
      <c r="D22" s="16" t="s">
        <v>7</v>
      </c>
      <c r="E22" s="17">
        <f>0.355/10</f>
        <v>3.5499999999999997E-2</v>
      </c>
      <c r="F22" s="24"/>
      <c r="G22" s="24"/>
      <c r="H22" s="26"/>
      <c r="I22" s="26"/>
      <c r="J22" s="24">
        <v>23.235132568348799</v>
      </c>
      <c r="K22" s="24">
        <v>24.077148193348798</v>
      </c>
      <c r="L22" s="15">
        <v>654.51077657320559</v>
      </c>
      <c r="M22" s="15">
        <v>678.2295265732057</v>
      </c>
      <c r="N22" s="24">
        <v>24.4770702736032</v>
      </c>
      <c r="O22" s="24">
        <v>25.319085898603198</v>
      </c>
      <c r="P22" s="15">
        <v>689.49493728459731</v>
      </c>
      <c r="Q22" s="15">
        <v>713.21368728459731</v>
      </c>
      <c r="R22" s="24">
        <v>24.149182273603198</v>
      </c>
      <c r="S22" s="24">
        <v>24.9911978986032</v>
      </c>
      <c r="T22" s="15">
        <v>680.25865559445629</v>
      </c>
      <c r="U22" s="15">
        <v>703.97740559445629</v>
      </c>
      <c r="V22" s="24">
        <v>72.335610425170401</v>
      </c>
      <c r="W22" s="15">
        <v>2037.6228288780401</v>
      </c>
      <c r="X22" s="24">
        <v>85.998656615286777</v>
      </c>
      <c r="Y22" s="15">
        <v>2422.4973694446985</v>
      </c>
      <c r="Z22" s="24">
        <v>93.529561320364394</v>
      </c>
      <c r="AA22" s="22">
        <v>3293.2944126888874</v>
      </c>
      <c r="AB22" s="23">
        <v>39.131445222568161</v>
      </c>
      <c r="AC22" s="22">
        <v>1102.2942316216383</v>
      </c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</row>
    <row r="23" spans="1:78" s="19" customFormat="1" x14ac:dyDescent="0.25">
      <c r="A23" s="16" t="s">
        <v>14</v>
      </c>
      <c r="B23" s="16" t="s">
        <v>35</v>
      </c>
      <c r="C23" s="16" t="s">
        <v>20</v>
      </c>
      <c r="D23" s="16" t="s">
        <v>7</v>
      </c>
      <c r="E23" s="17">
        <f>0.74/10</f>
        <v>7.3999999999999996E-2</v>
      </c>
      <c r="F23" s="24"/>
      <c r="G23" s="24"/>
      <c r="H23" s="26"/>
      <c r="I23" s="26"/>
      <c r="J23" s="24">
        <v>31.806811033304999</v>
      </c>
      <c r="K23" s="24">
        <v>33.561998533305001</v>
      </c>
      <c r="L23" s="15">
        <v>429.82177072033784</v>
      </c>
      <c r="M23" s="15">
        <v>453.54052072033784</v>
      </c>
      <c r="N23" s="24">
        <v>33.962252067645011</v>
      </c>
      <c r="O23" s="24">
        <v>35.717439567645009</v>
      </c>
      <c r="P23" s="15">
        <v>458.94935226547307</v>
      </c>
      <c r="Q23" s="15">
        <v>482.66810226547307</v>
      </c>
      <c r="R23" s="24">
        <v>33.552392067645002</v>
      </c>
      <c r="S23" s="24">
        <v>35.307579567645</v>
      </c>
      <c r="T23" s="15">
        <v>453.41070361682438</v>
      </c>
      <c r="U23" s="15">
        <v>477.12945361682438</v>
      </c>
      <c r="V23" s="24">
        <v>120.19745484501559</v>
      </c>
      <c r="W23" s="15">
        <v>1624.2899303380489</v>
      </c>
      <c r="X23" s="24">
        <v>141.26867520510936</v>
      </c>
      <c r="Y23" s="15">
        <v>1909.0361514203967</v>
      </c>
      <c r="Z23" s="24">
        <v>153.53958565017186</v>
      </c>
      <c r="AA23" s="22">
        <v>2593.5740819285793</v>
      </c>
      <c r="AB23" s="23">
        <v>59.070323741756255</v>
      </c>
      <c r="AC23" s="22">
        <v>798.24761813184114</v>
      </c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</row>
    <row r="24" spans="1:78" s="19" customFormat="1" x14ac:dyDescent="0.25">
      <c r="A24" s="16" t="s">
        <v>14</v>
      </c>
      <c r="B24" s="16" t="s">
        <v>35</v>
      </c>
      <c r="C24" s="16" t="s">
        <v>19</v>
      </c>
      <c r="D24" s="16" t="s">
        <v>7</v>
      </c>
      <c r="E24" s="17">
        <f>1.305/10</f>
        <v>0.1305</v>
      </c>
      <c r="F24" s="24"/>
      <c r="G24" s="24"/>
      <c r="H24" s="26"/>
      <c r="I24" s="26"/>
      <c r="J24" s="24">
        <v>43.24956522213359</v>
      </c>
      <c r="K24" s="24">
        <v>46.3448620971336</v>
      </c>
      <c r="L24" s="15">
        <v>331.41429288991259</v>
      </c>
      <c r="M24" s="15">
        <v>355.13304288991259</v>
      </c>
      <c r="N24" s="24">
        <v>46.712058764210397</v>
      </c>
      <c r="O24" s="24">
        <v>49.807355639210392</v>
      </c>
      <c r="P24" s="15">
        <v>357.94681045371948</v>
      </c>
      <c r="Q24" s="15">
        <v>381.66556045371948</v>
      </c>
      <c r="R24" s="24">
        <v>46.220226764210395</v>
      </c>
      <c r="S24" s="24">
        <v>49.31552363921039</v>
      </c>
      <c r="T24" s="15">
        <v>354.17798286751264</v>
      </c>
      <c r="U24" s="15">
        <v>377.89673286751264</v>
      </c>
      <c r="V24" s="24">
        <v>189.19088354807405</v>
      </c>
      <c r="W24" s="15">
        <v>1449.7385712496095</v>
      </c>
      <c r="X24" s="24">
        <v>220.86925040419462</v>
      </c>
      <c r="Y24" s="15">
        <v>1692.4846774267787</v>
      </c>
      <c r="Z24" s="24">
        <v>239.95897935827509</v>
      </c>
      <c r="AA24" s="22">
        <v>2298.4576566884589</v>
      </c>
      <c r="AB24" s="23">
        <v>95.943566731729632</v>
      </c>
      <c r="AC24" s="22">
        <v>735.19974507072504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</row>
    <row r="25" spans="1:78" s="19" customFormat="1" x14ac:dyDescent="0.25">
      <c r="A25" s="16" t="s">
        <v>14</v>
      </c>
      <c r="B25" s="16" t="s">
        <v>35</v>
      </c>
      <c r="C25" s="16" t="s">
        <v>18</v>
      </c>
      <c r="D25" s="16" t="s">
        <v>7</v>
      </c>
      <c r="E25" s="17">
        <f>1.89/10</f>
        <v>0.189</v>
      </c>
      <c r="F25" s="24"/>
      <c r="G25" s="24"/>
      <c r="H25" s="26"/>
      <c r="I25" s="26"/>
      <c r="J25" s="24">
        <v>57.54708243460027</v>
      </c>
      <c r="K25" s="24">
        <v>62.029926184600278</v>
      </c>
      <c r="L25" s="15">
        <v>304.4819176433877</v>
      </c>
      <c r="M25" s="15">
        <v>328.20066764338765</v>
      </c>
      <c r="N25" s="24">
        <v>62.404968366066988</v>
      </c>
      <c r="O25" s="24">
        <v>66.887812116066982</v>
      </c>
      <c r="P25" s="15">
        <v>330.18501780987822</v>
      </c>
      <c r="Q25" s="15">
        <v>353.90376780987816</v>
      </c>
      <c r="R25" s="24">
        <v>61.844826366066989</v>
      </c>
      <c r="S25" s="24">
        <v>66.327670116066983</v>
      </c>
      <c r="T25" s="15">
        <v>327.22130352416394</v>
      </c>
      <c r="U25" s="15">
        <v>350.94005352416394</v>
      </c>
      <c r="V25" s="24">
        <v>225.40245412095945</v>
      </c>
      <c r="W25" s="15">
        <v>1192.605577359574</v>
      </c>
      <c r="X25" s="24">
        <v>348.17145541443853</v>
      </c>
      <c r="Y25" s="15">
        <v>1842.1770127748071</v>
      </c>
      <c r="Z25" s="24">
        <v>394.17992625814156</v>
      </c>
      <c r="AA25" s="22">
        <v>2607.0100942998779</v>
      </c>
      <c r="AB25" s="23">
        <v>190.42654942401606</v>
      </c>
      <c r="AC25" s="22">
        <v>1007.5478805503494</v>
      </c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</row>
    <row r="26" spans="1:78" s="19" customFormat="1" x14ac:dyDescent="0.25">
      <c r="A26" s="30" t="s">
        <v>14</v>
      </c>
      <c r="B26" s="30" t="s">
        <v>35</v>
      </c>
      <c r="C26" s="30" t="s">
        <v>17</v>
      </c>
      <c r="D26" s="30" t="s">
        <v>7</v>
      </c>
      <c r="E26" s="29">
        <f>2.7/10</f>
        <v>0.27</v>
      </c>
      <c r="F26" s="24"/>
      <c r="G26" s="24"/>
      <c r="H26" s="26"/>
      <c r="I26" s="26"/>
      <c r="J26" s="24">
        <v>88.236888306065396</v>
      </c>
      <c r="K26" s="24">
        <v>94.640950806065405</v>
      </c>
      <c r="L26" s="15">
        <v>326.80329002246447</v>
      </c>
      <c r="M26" s="15">
        <v>350.52204002246447</v>
      </c>
      <c r="N26" s="24">
        <v>95.207970706800609</v>
      </c>
      <c r="O26" s="24">
        <v>101.61203320680062</v>
      </c>
      <c r="P26" s="15">
        <v>352.62211372889112</v>
      </c>
      <c r="Q26" s="15">
        <v>376.34086372889118</v>
      </c>
      <c r="R26" s="24">
        <v>94.579518706800613</v>
      </c>
      <c r="S26" s="24">
        <v>100.98358120680061</v>
      </c>
      <c r="T26" s="15">
        <v>350.2945137288911</v>
      </c>
      <c r="U26" s="15">
        <v>374.0132637288911</v>
      </c>
      <c r="V26" s="24">
        <v>295.77483119735638</v>
      </c>
      <c r="W26" s="15">
        <v>1095.4623377679866</v>
      </c>
      <c r="X26" s="24">
        <v>458.29183600780982</v>
      </c>
      <c r="Y26" s="15">
        <v>1697.3771703992957</v>
      </c>
      <c r="Z26" s="24">
        <v>522.02952997619025</v>
      </c>
      <c r="AA26" s="22">
        <v>2416.8033795193992</v>
      </c>
      <c r="AB26" s="23">
        <v>245.89217816980008</v>
      </c>
      <c r="AC26" s="22">
        <v>910.71177099925933</v>
      </c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</row>
    <row r="27" spans="1:78" s="19" customFormat="1" x14ac:dyDescent="0.25">
      <c r="A27" s="30" t="s">
        <v>14</v>
      </c>
      <c r="B27" s="30" t="s">
        <v>35</v>
      </c>
      <c r="C27" s="30" t="s">
        <v>16</v>
      </c>
      <c r="D27" s="30" t="s">
        <v>7</v>
      </c>
      <c r="E27" s="29">
        <f>4.7/10</f>
        <v>0.47000000000000003</v>
      </c>
      <c r="F27" s="24"/>
      <c r="G27" s="24"/>
      <c r="H27" s="26"/>
      <c r="I27" s="26"/>
      <c r="J27" s="24">
        <v>120.76796875000001</v>
      </c>
      <c r="K27" s="24">
        <v>131.91578125000001</v>
      </c>
      <c r="L27" s="15">
        <v>256.953125</v>
      </c>
      <c r="M27" s="15">
        <v>280.671875</v>
      </c>
      <c r="N27" s="24">
        <v>130.05781250000001</v>
      </c>
      <c r="O27" s="24">
        <v>141.205625</v>
      </c>
      <c r="P27" s="15">
        <v>276.71875</v>
      </c>
      <c r="Q27" s="15">
        <v>300.4375</v>
      </c>
      <c r="R27" s="24">
        <v>130.05781250000001</v>
      </c>
      <c r="S27" s="24">
        <v>141.205625</v>
      </c>
      <c r="T27" s="15">
        <v>276.71875</v>
      </c>
      <c r="U27" s="15">
        <v>300.4375</v>
      </c>
      <c r="V27" s="24">
        <v>435.80420227845406</v>
      </c>
      <c r="W27" s="15">
        <v>927.2429835711788</v>
      </c>
      <c r="X27" s="24">
        <v>681.95286018020954</v>
      </c>
      <c r="Y27" s="15">
        <v>1450.9635322983179</v>
      </c>
      <c r="Z27" s="24">
        <v>778.40939672243849</v>
      </c>
      <c r="AA27" s="22">
        <v>2070.237757240528</v>
      </c>
      <c r="AB27" s="23">
        <v>351.90944732040464</v>
      </c>
      <c r="AC27" s="22">
        <v>748.74350493703093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</row>
    <row r="28" spans="1:78" s="19" customFormat="1" x14ac:dyDescent="0.25">
      <c r="A28" s="30" t="s">
        <v>14</v>
      </c>
      <c r="B28" s="30" t="s">
        <v>35</v>
      </c>
      <c r="C28" s="30" t="s">
        <v>15</v>
      </c>
      <c r="D28" s="30" t="s">
        <v>7</v>
      </c>
      <c r="E28" s="29">
        <f>7.745/10</f>
        <v>0.77449999999999997</v>
      </c>
      <c r="F28" s="24"/>
      <c r="G28" s="24"/>
      <c r="H28" s="26"/>
      <c r="I28" s="26"/>
      <c r="J28" s="24">
        <v>183.70171875000003</v>
      </c>
      <c r="K28" s="24">
        <v>202.07189062499998</v>
      </c>
      <c r="L28" s="15">
        <v>237.18750000000003</v>
      </c>
      <c r="M28" s="15">
        <v>260.90625</v>
      </c>
      <c r="N28" s="24">
        <v>199.0101953125</v>
      </c>
      <c r="O28" s="24">
        <v>217.38036718749998</v>
      </c>
      <c r="P28" s="15">
        <v>256.953125</v>
      </c>
      <c r="Q28" s="15">
        <v>280.671875</v>
      </c>
      <c r="R28" s="24">
        <v>199.0101953125</v>
      </c>
      <c r="S28" s="24">
        <v>217.38036718749998</v>
      </c>
      <c r="T28" s="15">
        <v>256.953125</v>
      </c>
      <c r="U28" s="15">
        <v>280.671875</v>
      </c>
      <c r="V28" s="24">
        <v>627.80172944719413</v>
      </c>
      <c r="W28" s="15">
        <v>810.58970877623517</v>
      </c>
      <c r="X28" s="24">
        <v>990.9506150100201</v>
      </c>
      <c r="Y28" s="15">
        <v>1279.4714202840801</v>
      </c>
      <c r="Z28" s="24">
        <v>1133.1533141347959</v>
      </c>
      <c r="AA28" s="22">
        <v>1828.8465366926985</v>
      </c>
      <c r="AB28" s="23">
        <v>530.18948558258808</v>
      </c>
      <c r="AC28" s="22">
        <v>684.55711501948122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</row>
    <row r="29" spans="1:78" s="19" customFormat="1" x14ac:dyDescent="0.25">
      <c r="A29" s="30" t="s">
        <v>14</v>
      </c>
      <c r="B29" s="30" t="s">
        <v>35</v>
      </c>
      <c r="C29" s="30" t="s">
        <v>12</v>
      </c>
      <c r="D29" s="30" t="s">
        <v>7</v>
      </c>
      <c r="E29" s="29">
        <f>11.9/10</f>
        <v>1.19</v>
      </c>
      <c r="F29" s="24"/>
      <c r="G29" s="24"/>
      <c r="H29" s="26"/>
      <c r="I29" s="26"/>
      <c r="J29" s="24">
        <v>270.49257812500002</v>
      </c>
      <c r="K29" s="24">
        <v>298.71789062500005</v>
      </c>
      <c r="L29" s="15">
        <v>227.30468750000003</v>
      </c>
      <c r="M29" s="15">
        <v>251.0234375</v>
      </c>
      <c r="N29" s="24">
        <v>294.013671875</v>
      </c>
      <c r="O29" s="24">
        <v>322.23898437500003</v>
      </c>
      <c r="P29" s="15">
        <v>247.0703125</v>
      </c>
      <c r="Q29" s="15">
        <v>270.7890625</v>
      </c>
      <c r="R29" s="24">
        <v>294.013671875</v>
      </c>
      <c r="S29" s="24">
        <v>322.23898437500003</v>
      </c>
      <c r="T29" s="15">
        <v>247.0703125</v>
      </c>
      <c r="U29" s="15">
        <v>270.7890625</v>
      </c>
      <c r="V29" s="24">
        <v>875.6856908511752</v>
      </c>
      <c r="W29" s="15">
        <v>735.87032844636576</v>
      </c>
      <c r="X29" s="24">
        <v>1390.4048220663381</v>
      </c>
      <c r="Y29" s="15">
        <v>1168.4074135011247</v>
      </c>
      <c r="Z29" s="24">
        <v>1761.6660711444765</v>
      </c>
      <c r="AA29" s="22">
        <v>1850.4895705299125</v>
      </c>
      <c r="AB29" s="23">
        <v>718.3298531915284</v>
      </c>
      <c r="AC29" s="22">
        <v>603.63853209372144</v>
      </c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</row>
    <row r="30" spans="1:78" s="19" customFormat="1" x14ac:dyDescent="0.25">
      <c r="A30" s="16" t="s">
        <v>14</v>
      </c>
      <c r="B30" s="16" t="s">
        <v>35</v>
      </c>
      <c r="C30" s="16" t="s">
        <v>39</v>
      </c>
      <c r="D30" s="16" t="s">
        <v>7</v>
      </c>
      <c r="E30" s="17">
        <v>1.42</v>
      </c>
      <c r="F30" s="24"/>
      <c r="G30" s="24"/>
      <c r="H30" s="26"/>
      <c r="I30" s="26"/>
      <c r="J30" s="24">
        <v>428.95861734995742</v>
      </c>
      <c r="K30" s="24">
        <v>462.63924234995744</v>
      </c>
      <c r="L30" s="15">
        <v>302.08353334504045</v>
      </c>
      <c r="M30" s="15">
        <v>325.80228334504045</v>
      </c>
      <c r="N30" s="24">
        <v>447.07086878942886</v>
      </c>
      <c r="O30" s="24">
        <v>480.75149378942888</v>
      </c>
      <c r="P30" s="15">
        <v>314.8386399925555</v>
      </c>
      <c r="Q30" s="15">
        <v>338.5573899925555</v>
      </c>
      <c r="R30" s="24">
        <v>444.04245878942891</v>
      </c>
      <c r="S30" s="24">
        <v>477.72308378942887</v>
      </c>
      <c r="T30" s="15">
        <v>312.70595689396407</v>
      </c>
      <c r="U30" s="15">
        <v>336.42470689396407</v>
      </c>
      <c r="V30" s="24">
        <v>1184.4261458092212</v>
      </c>
      <c r="W30" s="15">
        <v>834.10291958395874</v>
      </c>
      <c r="X30" s="24">
        <v>1878.7381475174161</v>
      </c>
      <c r="Y30" s="15">
        <v>1323.0550334629693</v>
      </c>
      <c r="Z30" s="24">
        <v>2150.5148718508117</v>
      </c>
      <c r="AA30" s="22">
        <v>1893.0588660658555</v>
      </c>
      <c r="AB30" s="23">
        <v>999.70018050108308</v>
      </c>
      <c r="AC30" s="22">
        <v>704.01421162048098</v>
      </c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</row>
    <row r="31" spans="1:78" s="19" customFormat="1" x14ac:dyDescent="0.25">
      <c r="A31" s="16" t="s">
        <v>14</v>
      </c>
      <c r="B31" s="16" t="s">
        <v>35</v>
      </c>
      <c r="C31" s="16" t="s">
        <v>38</v>
      </c>
      <c r="D31" s="16" t="s">
        <v>7</v>
      </c>
      <c r="E31" s="17">
        <v>1.6679999999999999</v>
      </c>
      <c r="F31" s="24"/>
      <c r="G31" s="24"/>
      <c r="H31" s="26"/>
      <c r="I31" s="26"/>
      <c r="J31" s="24">
        <v>498.0103549504837</v>
      </c>
      <c r="K31" s="24">
        <v>537.57322995048366</v>
      </c>
      <c r="L31" s="15">
        <v>298.56735908302386</v>
      </c>
      <c r="M31" s="15">
        <v>322.28610908302386</v>
      </c>
      <c r="N31" s="24">
        <v>519.10536678998278</v>
      </c>
      <c r="O31" s="24">
        <v>558.66824178998274</v>
      </c>
      <c r="P31" s="15">
        <v>311.2142486750497</v>
      </c>
      <c r="Q31" s="15">
        <v>334.93299867504959</v>
      </c>
      <c r="R31" s="24">
        <v>515.91756678998274</v>
      </c>
      <c r="S31" s="24">
        <v>555.48044178998271</v>
      </c>
      <c r="T31" s="15">
        <v>309.3030975959129</v>
      </c>
      <c r="U31" s="15">
        <v>333.0218475959129</v>
      </c>
      <c r="V31" s="24">
        <v>1391.7201202941908</v>
      </c>
      <c r="W31" s="15">
        <v>834.36458051210479</v>
      </c>
      <c r="X31" s="24">
        <v>2210.7882434007197</v>
      </c>
      <c r="Y31" s="15">
        <v>1325.4126159476739</v>
      </c>
      <c r="Z31" s="24">
        <v>2531.3623234283291</v>
      </c>
      <c r="AA31" s="22">
        <v>1897.0041392598387</v>
      </c>
      <c r="AB31" s="23">
        <v>1168.2240295393722</v>
      </c>
      <c r="AC31" s="22">
        <v>700.37411842888014</v>
      </c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</row>
    <row r="32" spans="1:78" s="19" customFormat="1" x14ac:dyDescent="0.25">
      <c r="A32" s="16" t="s">
        <v>14</v>
      </c>
      <c r="B32" s="16" t="s">
        <v>35</v>
      </c>
      <c r="C32" s="16" t="s">
        <v>37</v>
      </c>
      <c r="D32" s="16" t="s">
        <v>7</v>
      </c>
      <c r="E32" s="17">
        <v>2.31</v>
      </c>
      <c r="F32" s="24"/>
      <c r="G32" s="24"/>
      <c r="H32" s="26"/>
      <c r="I32" s="26"/>
      <c r="J32" s="24">
        <v>649.97933854876351</v>
      </c>
      <c r="K32" s="24">
        <v>704.76965104876354</v>
      </c>
      <c r="L32" s="15">
        <v>281.37633703409676</v>
      </c>
      <c r="M32" s="15">
        <v>305.09508703409676</v>
      </c>
      <c r="N32" s="24">
        <v>678.04267505132987</v>
      </c>
      <c r="O32" s="24">
        <v>732.83298755132989</v>
      </c>
      <c r="P32" s="15">
        <v>293.52496755468826</v>
      </c>
      <c r="Q32" s="15">
        <v>317.2437175546882</v>
      </c>
      <c r="R32" s="24">
        <v>674.53609505132988</v>
      </c>
      <c r="S32" s="24">
        <v>729.32640755132991</v>
      </c>
      <c r="T32" s="15">
        <v>292.00696755468823</v>
      </c>
      <c r="U32" s="15">
        <v>315.72571755468823</v>
      </c>
      <c r="V32" s="24">
        <v>1865.8472511866446</v>
      </c>
      <c r="W32" s="15">
        <v>807.72608276478104</v>
      </c>
      <c r="X32" s="24">
        <v>2973.8787541558422</v>
      </c>
      <c r="Y32" s="15">
        <v>1287.3934000674642</v>
      </c>
      <c r="Z32" s="24">
        <v>3407.4377635769542</v>
      </c>
      <c r="AA32" s="22">
        <v>1843.8516036671829</v>
      </c>
      <c r="AB32" s="23">
        <v>1538.5049313629963</v>
      </c>
      <c r="AC32" s="22">
        <v>666.01945080649205</v>
      </c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</row>
    <row r="33" spans="1:78" s="19" customFormat="1" x14ac:dyDescent="0.25">
      <c r="A33" s="16" t="s">
        <v>14</v>
      </c>
      <c r="B33" s="16" t="s">
        <v>35</v>
      </c>
      <c r="C33" s="16" t="s">
        <v>36</v>
      </c>
      <c r="D33" s="16" t="s">
        <v>7</v>
      </c>
      <c r="E33" s="17">
        <v>3.0049999999999999</v>
      </c>
      <c r="F33" s="28"/>
      <c r="G33" s="28"/>
      <c r="H33" s="26"/>
      <c r="I33" s="26"/>
      <c r="J33" s="24">
        <v>836.09710100968198</v>
      </c>
      <c r="K33" s="24">
        <v>907.37194475968215</v>
      </c>
      <c r="L33" s="15">
        <v>278.23530815630016</v>
      </c>
      <c r="M33" s="15">
        <v>301.95405815630016</v>
      </c>
      <c r="N33" s="24">
        <v>872.58521540492848</v>
      </c>
      <c r="O33" s="24">
        <v>943.86005915492842</v>
      </c>
      <c r="P33" s="15">
        <v>290.37777550912767</v>
      </c>
      <c r="Q33" s="15">
        <v>314.09652550912762</v>
      </c>
      <c r="R33" s="24">
        <v>868.75985540492854</v>
      </c>
      <c r="S33" s="24">
        <v>940.03469915492872</v>
      </c>
      <c r="T33" s="15">
        <v>289.10477717302115</v>
      </c>
      <c r="U33" s="15">
        <v>312.8235271730212</v>
      </c>
      <c r="V33" s="24">
        <v>2445.730703302248</v>
      </c>
      <c r="W33" s="15">
        <v>813.88708928527387</v>
      </c>
      <c r="X33" s="24">
        <v>3906.5757786901195</v>
      </c>
      <c r="Y33" s="15">
        <v>1300.0252175341498</v>
      </c>
      <c r="Z33" s="24">
        <v>4478.0932284754417</v>
      </c>
      <c r="AA33" s="22">
        <v>1862.7675659215647</v>
      </c>
      <c r="AB33" s="23">
        <v>1996.8903529967997</v>
      </c>
      <c r="AC33" s="22">
        <v>664.52258003221289</v>
      </c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</row>
    <row r="34" spans="1:78" s="19" customFormat="1" x14ac:dyDescent="0.25">
      <c r="A34" s="16" t="s">
        <v>14</v>
      </c>
      <c r="B34" s="16" t="s">
        <v>35</v>
      </c>
      <c r="C34" s="16" t="s">
        <v>34</v>
      </c>
      <c r="D34" s="16" t="s">
        <v>7</v>
      </c>
      <c r="E34" s="17">
        <v>4.0199999999999996</v>
      </c>
      <c r="F34" s="24"/>
      <c r="G34" s="24"/>
      <c r="H34" s="26"/>
      <c r="I34" s="26"/>
      <c r="J34" s="24">
        <v>1056.1300000000001</v>
      </c>
      <c r="K34" s="24">
        <v>1151.4834999999998</v>
      </c>
      <c r="L34" s="15">
        <v>262.71918682409068</v>
      </c>
      <c r="M34" s="15">
        <v>286.43793682409068</v>
      </c>
      <c r="N34" s="24">
        <v>1102.6437342450993</v>
      </c>
      <c r="O34" s="24">
        <v>1197.9931092450993</v>
      </c>
      <c r="P34" s="15">
        <v>274.28948613062175</v>
      </c>
      <c r="Q34" s="15">
        <v>298.0082361306217</v>
      </c>
      <c r="R34" s="24">
        <v>1098.5</v>
      </c>
      <c r="S34" s="24">
        <v>1193.8495</v>
      </c>
      <c r="T34" s="15">
        <v>273.2586055336069</v>
      </c>
      <c r="U34" s="15">
        <v>296.97735553360684</v>
      </c>
      <c r="V34" s="24">
        <v>3135.8021628952592</v>
      </c>
      <c r="W34" s="15">
        <v>780.05028927742796</v>
      </c>
      <c r="X34" s="24">
        <v>5017.0569164944209</v>
      </c>
      <c r="Y34" s="15">
        <v>1248.024108580702</v>
      </c>
      <c r="Z34" s="24">
        <v>5753.3840073363799</v>
      </c>
      <c r="AA34" s="22">
        <v>1788.9875644702677</v>
      </c>
      <c r="AB34" s="23">
        <v>2539.2134172052224</v>
      </c>
      <c r="AC34" s="22">
        <v>631.64512865801566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</row>
    <row r="35" spans="1:78" s="19" customFormat="1" x14ac:dyDescent="0.25">
      <c r="A35" s="16" t="s">
        <v>14</v>
      </c>
      <c r="B35" s="27" t="s">
        <v>33</v>
      </c>
      <c r="C35" s="16" t="s">
        <v>22</v>
      </c>
      <c r="D35" s="16" t="s">
        <v>7</v>
      </c>
      <c r="E35" s="17">
        <v>2.0881E-2</v>
      </c>
      <c r="F35" s="24"/>
      <c r="G35" s="24"/>
      <c r="H35" s="26"/>
      <c r="I35" s="26"/>
      <c r="J35" s="24">
        <v>60.005802347975539</v>
      </c>
      <c r="K35" s="24">
        <v>60.501073566725545</v>
      </c>
      <c r="L35" s="15">
        <v>2873.7034791425481</v>
      </c>
      <c r="M35" s="15">
        <v>2897.4222291425481</v>
      </c>
      <c r="N35" s="24"/>
      <c r="O35" s="24"/>
      <c r="P35" s="15"/>
      <c r="Q35" s="15"/>
      <c r="R35" s="24">
        <v>60.539048608108942</v>
      </c>
      <c r="S35" s="24">
        <v>61.03431982685894</v>
      </c>
      <c r="T35" s="15">
        <v>2899.2408700784895</v>
      </c>
      <c r="U35" s="15">
        <v>2922.9596200784895</v>
      </c>
      <c r="V35" s="24"/>
      <c r="W35" s="15"/>
      <c r="X35" s="24"/>
      <c r="Y35" s="15"/>
      <c r="Z35" s="24"/>
      <c r="AA35" s="22"/>
      <c r="AB35" s="23"/>
      <c r="AC35" s="22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</row>
    <row r="36" spans="1:78" s="19" customFormat="1" x14ac:dyDescent="0.25">
      <c r="A36" s="16" t="s">
        <v>14</v>
      </c>
      <c r="B36" s="27" t="s">
        <v>33</v>
      </c>
      <c r="C36" s="16" t="s">
        <v>21</v>
      </c>
      <c r="D36" s="16" t="s">
        <v>7</v>
      </c>
      <c r="E36" s="17">
        <v>4.6404000000000001E-2</v>
      </c>
      <c r="F36" s="24"/>
      <c r="G36" s="24"/>
      <c r="H36" s="26"/>
      <c r="I36" s="26"/>
      <c r="J36" s="24">
        <v>69.973078899556796</v>
      </c>
      <c r="K36" s="24">
        <v>71.073723774556797</v>
      </c>
      <c r="L36" s="15">
        <v>1507.9105012403413</v>
      </c>
      <c r="M36" s="15">
        <v>1531.6292512403413</v>
      </c>
      <c r="N36" s="24"/>
      <c r="O36" s="24"/>
      <c r="P36" s="15"/>
      <c r="Q36" s="15"/>
      <c r="R36" s="24">
        <v>71.052979710715192</v>
      </c>
      <c r="S36" s="24">
        <v>72.153624585715207</v>
      </c>
      <c r="T36" s="15">
        <v>1531.1822194361519</v>
      </c>
      <c r="U36" s="15">
        <v>1554.9009694361521</v>
      </c>
      <c r="V36" s="24"/>
      <c r="W36" s="15"/>
      <c r="X36" s="24"/>
      <c r="Y36" s="15"/>
      <c r="Z36" s="24"/>
      <c r="AA36" s="22"/>
      <c r="AB36" s="23"/>
      <c r="AC36" s="22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</row>
    <row r="37" spans="1:78" s="19" customFormat="1" x14ac:dyDescent="0.25">
      <c r="A37" s="16" t="s">
        <v>14</v>
      </c>
      <c r="B37" s="27" t="s">
        <v>33</v>
      </c>
      <c r="C37" s="16" t="s">
        <v>20</v>
      </c>
      <c r="D37" s="16" t="s">
        <v>7</v>
      </c>
      <c r="E37" s="17">
        <v>8.6221000000000006E-2</v>
      </c>
      <c r="F37" s="24"/>
      <c r="G37" s="24"/>
      <c r="H37" s="26"/>
      <c r="I37" s="26"/>
      <c r="J37" s="24">
        <v>82.532919432315012</v>
      </c>
      <c r="K37" s="24">
        <v>84.577973776064994</v>
      </c>
      <c r="L37" s="15">
        <v>957.22526336176804</v>
      </c>
      <c r="M37" s="15">
        <v>980.94401336176804</v>
      </c>
      <c r="N37" s="24"/>
      <c r="O37" s="24"/>
      <c r="P37" s="15"/>
      <c r="Q37" s="15"/>
      <c r="R37" s="24">
        <v>84.432274489034995</v>
      </c>
      <c r="S37" s="24">
        <v>86.477328832785005</v>
      </c>
      <c r="T37" s="15">
        <v>979.25417808927057</v>
      </c>
      <c r="U37" s="15">
        <v>1002.9729280892706</v>
      </c>
      <c r="V37" s="24"/>
      <c r="W37" s="15"/>
      <c r="X37" s="24"/>
      <c r="Y37" s="15"/>
      <c r="Z37" s="24"/>
      <c r="AA37" s="22"/>
      <c r="AB37" s="23"/>
      <c r="AC37" s="22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</row>
    <row r="38" spans="1:78" s="19" customFormat="1" x14ac:dyDescent="0.25">
      <c r="A38" s="16" t="s">
        <v>14</v>
      </c>
      <c r="B38" s="27" t="s">
        <v>33</v>
      </c>
      <c r="C38" s="16" t="s">
        <v>19</v>
      </c>
      <c r="D38" s="16" t="s">
        <v>7</v>
      </c>
      <c r="E38" s="17">
        <v>0.15215600000000001</v>
      </c>
      <c r="F38" s="24"/>
      <c r="G38" s="24"/>
      <c r="H38" s="26"/>
      <c r="I38" s="26"/>
      <c r="J38" s="24">
        <v>104.98542940412341</v>
      </c>
      <c r="K38" s="24">
        <v>108.59437952912342</v>
      </c>
      <c r="L38" s="15">
        <v>689.98547151688649</v>
      </c>
      <c r="M38" s="15">
        <v>713.70422151688649</v>
      </c>
      <c r="N38" s="24"/>
      <c r="O38" s="24"/>
      <c r="P38" s="15"/>
      <c r="Q38" s="15"/>
      <c r="R38" s="24">
        <v>108.2957841085626</v>
      </c>
      <c r="S38" s="24">
        <v>111.90473423356261</v>
      </c>
      <c r="T38" s="15">
        <v>711.74179203293056</v>
      </c>
      <c r="U38" s="15">
        <v>735.46054203293056</v>
      </c>
      <c r="V38" s="24"/>
      <c r="W38" s="15"/>
      <c r="X38" s="24"/>
      <c r="Y38" s="15"/>
      <c r="Z38" s="24"/>
      <c r="AA38" s="22"/>
      <c r="AB38" s="23"/>
      <c r="AC38" s="22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</row>
    <row r="39" spans="1:78" s="19" customFormat="1" x14ac:dyDescent="0.25">
      <c r="A39" s="16" t="s">
        <v>14</v>
      </c>
      <c r="B39" s="27" t="s">
        <v>33</v>
      </c>
      <c r="C39" s="16" t="s">
        <v>18</v>
      </c>
      <c r="D39" s="16" t="s">
        <v>7</v>
      </c>
      <c r="E39" s="17">
        <v>0.216998</v>
      </c>
      <c r="F39" s="24"/>
      <c r="G39" s="24"/>
      <c r="H39" s="26"/>
      <c r="I39" s="26"/>
      <c r="J39" s="24">
        <v>108.33309138694514</v>
      </c>
      <c r="K39" s="24">
        <v>113.48001269944514</v>
      </c>
      <c r="L39" s="15">
        <v>499.23543713280839</v>
      </c>
      <c r="M39" s="15">
        <v>522.95418713280833</v>
      </c>
      <c r="N39" s="24"/>
      <c r="O39" s="24"/>
      <c r="P39" s="15"/>
      <c r="Q39" s="15"/>
      <c r="R39" s="24">
        <v>112.96007194642333</v>
      </c>
      <c r="S39" s="24">
        <v>118.10699325892334</v>
      </c>
      <c r="T39" s="15">
        <v>520.55812471277773</v>
      </c>
      <c r="U39" s="15">
        <v>544.27687471277773</v>
      </c>
      <c r="V39" s="24"/>
      <c r="W39" s="15"/>
      <c r="X39" s="24"/>
      <c r="Y39" s="15"/>
      <c r="Z39" s="24"/>
      <c r="AA39" s="22"/>
      <c r="AB39" s="23"/>
      <c r="AC39" s="22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</row>
    <row r="40" spans="1:78" s="19" customFormat="1" x14ac:dyDescent="0.25">
      <c r="A40" s="16" t="s">
        <v>14</v>
      </c>
      <c r="B40" s="27" t="s">
        <v>33</v>
      </c>
      <c r="C40" s="16" t="s">
        <v>17</v>
      </c>
      <c r="D40" s="16" t="s">
        <v>7</v>
      </c>
      <c r="E40" s="17">
        <v>0.301228</v>
      </c>
      <c r="F40" s="24"/>
      <c r="G40" s="24"/>
      <c r="H40" s="26"/>
      <c r="I40" s="26"/>
      <c r="J40" s="24">
        <v>136.96396399578089</v>
      </c>
      <c r="K40" s="24">
        <v>144.10871562078088</v>
      </c>
      <c r="L40" s="15">
        <v>454.68536788008043</v>
      </c>
      <c r="M40" s="15">
        <v>478.40411788008043</v>
      </c>
      <c r="N40" s="24"/>
      <c r="O40" s="24"/>
      <c r="P40" s="15"/>
      <c r="Q40" s="15"/>
      <c r="R40" s="24">
        <v>143.66775403133013</v>
      </c>
      <c r="S40" s="24">
        <v>150.81250565633013</v>
      </c>
      <c r="T40" s="15">
        <v>476.94023806329466</v>
      </c>
      <c r="U40" s="15">
        <v>500.65898806329471</v>
      </c>
      <c r="V40" s="24"/>
      <c r="W40" s="15"/>
      <c r="X40" s="24"/>
      <c r="Y40" s="15"/>
      <c r="Z40" s="24"/>
      <c r="AA40" s="22"/>
      <c r="AB40" s="23"/>
      <c r="AC40" s="22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</row>
    <row r="41" spans="1:78" s="19" customFormat="1" x14ac:dyDescent="0.25">
      <c r="A41" s="16" t="s">
        <v>14</v>
      </c>
      <c r="B41" s="27" t="s">
        <v>33</v>
      </c>
      <c r="C41" s="16" t="s">
        <v>16</v>
      </c>
      <c r="D41" s="16" t="s">
        <v>7</v>
      </c>
      <c r="E41" s="17">
        <v>0.50575999999999999</v>
      </c>
      <c r="F41" s="24"/>
      <c r="G41" s="24"/>
      <c r="H41" s="26"/>
      <c r="I41" s="26"/>
      <c r="J41" s="24">
        <v>254.65199446277254</v>
      </c>
      <c r="K41" s="24">
        <v>266.64798946277256</v>
      </c>
      <c r="L41" s="15">
        <v>503.50362714088209</v>
      </c>
      <c r="M41" s="15">
        <v>527.22237714088203</v>
      </c>
      <c r="N41" s="24"/>
      <c r="O41" s="24"/>
      <c r="P41" s="15"/>
      <c r="Q41" s="15"/>
      <c r="R41" s="24">
        <v>265.4264984825025</v>
      </c>
      <c r="S41" s="24">
        <v>277.42249348250249</v>
      </c>
      <c r="T41" s="15">
        <v>524.80721781576744</v>
      </c>
      <c r="U41" s="15">
        <v>548.52596781576744</v>
      </c>
      <c r="V41" s="24"/>
      <c r="W41" s="15"/>
      <c r="X41" s="24"/>
      <c r="Y41" s="15"/>
      <c r="Z41" s="24"/>
      <c r="AA41" s="22"/>
      <c r="AB41" s="23"/>
      <c r="AC41" s="22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</row>
    <row r="42" spans="1:78" s="19" customFormat="1" x14ac:dyDescent="0.25">
      <c r="A42" s="16" t="s">
        <v>14</v>
      </c>
      <c r="B42" s="27" t="s">
        <v>33</v>
      </c>
      <c r="C42" s="16" t="s">
        <v>15</v>
      </c>
      <c r="D42" s="16" t="s">
        <v>7</v>
      </c>
      <c r="E42" s="17">
        <v>0.80048800000000009</v>
      </c>
      <c r="F42" s="24"/>
      <c r="G42" s="24"/>
      <c r="H42" s="26"/>
      <c r="I42" s="26"/>
      <c r="J42" s="24">
        <v>319.79352327346879</v>
      </c>
      <c r="K42" s="24">
        <v>338.78009802346884</v>
      </c>
      <c r="L42" s="15">
        <v>399.49821018362388</v>
      </c>
      <c r="M42" s="15">
        <v>423.21696018362388</v>
      </c>
      <c r="N42" s="24"/>
      <c r="O42" s="24"/>
      <c r="P42" s="15"/>
      <c r="Q42" s="15"/>
      <c r="R42" s="24">
        <v>336.89853635934372</v>
      </c>
      <c r="S42" s="24">
        <v>355.88511110934371</v>
      </c>
      <c r="T42" s="15">
        <v>420.86644191960863</v>
      </c>
      <c r="U42" s="15">
        <v>444.58519191960863</v>
      </c>
      <c r="V42" s="24"/>
      <c r="W42" s="15"/>
      <c r="X42" s="24"/>
      <c r="Y42" s="15"/>
      <c r="Z42" s="24"/>
      <c r="AA42" s="22"/>
      <c r="AB42" s="23"/>
      <c r="AC42" s="22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</row>
    <row r="43" spans="1:78" s="19" customFormat="1" x14ac:dyDescent="0.25">
      <c r="A43" s="16" t="s">
        <v>14</v>
      </c>
      <c r="B43" s="27" t="s">
        <v>33</v>
      </c>
      <c r="C43" s="16" t="s">
        <v>12</v>
      </c>
      <c r="D43" s="16" t="s">
        <v>7</v>
      </c>
      <c r="E43" s="17">
        <v>1.1923759999999999</v>
      </c>
      <c r="F43" s="24"/>
      <c r="G43" s="24"/>
      <c r="H43" s="26"/>
      <c r="I43" s="26"/>
      <c r="J43" s="24">
        <v>397.83353311865625</v>
      </c>
      <c r="K43" s="24">
        <v>426.1152013686563</v>
      </c>
      <c r="L43" s="15">
        <v>333.64771944307529</v>
      </c>
      <c r="M43" s="15">
        <v>357.36646944307529</v>
      </c>
      <c r="N43" s="24"/>
      <c r="O43" s="24"/>
      <c r="P43" s="15"/>
      <c r="Q43" s="15"/>
      <c r="R43" s="24">
        <v>422.34979961728123</v>
      </c>
      <c r="S43" s="24">
        <v>450.63146786728129</v>
      </c>
      <c r="T43" s="15">
        <v>354.20857147181874</v>
      </c>
      <c r="U43" s="15">
        <v>377.92732147181874</v>
      </c>
      <c r="V43" s="24"/>
      <c r="W43" s="15"/>
      <c r="X43" s="24"/>
      <c r="Y43" s="15"/>
      <c r="Z43" s="24"/>
      <c r="AA43" s="22"/>
      <c r="AB43" s="23"/>
      <c r="AC43" s="22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</row>
    <row r="44" spans="1:78" s="19" customFormat="1" x14ac:dyDescent="0.25">
      <c r="A44" s="16" t="s">
        <v>14</v>
      </c>
      <c r="B44" s="27" t="s">
        <v>33</v>
      </c>
      <c r="C44" s="16" t="s">
        <v>32</v>
      </c>
      <c r="D44" s="16" t="s">
        <v>7</v>
      </c>
      <c r="E44" s="17">
        <v>1.8326000000000002E-2</v>
      </c>
      <c r="F44" s="24"/>
      <c r="G44" s="24"/>
      <c r="H44" s="26"/>
      <c r="I44" s="26"/>
      <c r="J44" s="24">
        <v>75.93995423547554</v>
      </c>
      <c r="K44" s="24">
        <v>76.374624047975544</v>
      </c>
      <c r="L44" s="15">
        <v>4143.8368566776999</v>
      </c>
      <c r="M44" s="15">
        <v>4167.5556066776999</v>
      </c>
      <c r="N44" s="24"/>
      <c r="O44" s="24"/>
      <c r="P44" s="15"/>
      <c r="Q44" s="15"/>
      <c r="R44" s="24">
        <v>76.478048608108949</v>
      </c>
      <c r="S44" s="24">
        <v>76.912718420608925</v>
      </c>
      <c r="T44" s="15">
        <v>4173.1992037601731</v>
      </c>
      <c r="U44" s="15">
        <v>4196.9179537601731</v>
      </c>
      <c r="V44" s="24"/>
      <c r="W44" s="15"/>
      <c r="X44" s="24"/>
      <c r="Y44" s="15"/>
      <c r="Z44" s="24"/>
      <c r="AA44" s="22"/>
      <c r="AB44" s="23"/>
      <c r="AC44" s="22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</row>
    <row r="45" spans="1:78" s="19" customFormat="1" x14ac:dyDescent="0.25">
      <c r="A45" s="16" t="s">
        <v>14</v>
      </c>
      <c r="B45" s="27" t="s">
        <v>33</v>
      </c>
      <c r="C45" s="16" t="s">
        <v>31</v>
      </c>
      <c r="D45" s="16" t="s">
        <v>7</v>
      </c>
      <c r="E45" s="17">
        <v>4.2098999999999998E-2</v>
      </c>
      <c r="F45" s="24"/>
      <c r="G45" s="24"/>
      <c r="H45" s="26"/>
      <c r="I45" s="26"/>
      <c r="J45" s="24">
        <v>85.903910162056789</v>
      </c>
      <c r="K45" s="24">
        <v>86.902445818306788</v>
      </c>
      <c r="L45" s="15">
        <v>2040.5213939061925</v>
      </c>
      <c r="M45" s="15">
        <v>2064.2401439061923</v>
      </c>
      <c r="N45" s="24"/>
      <c r="O45" s="24"/>
      <c r="P45" s="15"/>
      <c r="Q45" s="15"/>
      <c r="R45" s="24">
        <v>86.991979710715199</v>
      </c>
      <c r="S45" s="24">
        <v>87.990515366965198</v>
      </c>
      <c r="T45" s="15">
        <v>2066.3668902044042</v>
      </c>
      <c r="U45" s="15">
        <v>2090.0856402044042</v>
      </c>
      <c r="V45" s="24"/>
      <c r="W45" s="15"/>
      <c r="X45" s="24"/>
      <c r="Y45" s="15"/>
      <c r="Z45" s="24"/>
      <c r="AA45" s="22"/>
      <c r="AB45" s="23"/>
      <c r="AC45" s="22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</row>
    <row r="46" spans="1:78" s="19" customFormat="1" x14ac:dyDescent="0.25">
      <c r="A46" s="16" t="s">
        <v>14</v>
      </c>
      <c r="B46" s="27" t="s">
        <v>33</v>
      </c>
      <c r="C46" s="16" t="s">
        <v>30</v>
      </c>
      <c r="D46" s="16" t="s">
        <v>7</v>
      </c>
      <c r="E46" s="17">
        <v>7.9795000000000005E-2</v>
      </c>
      <c r="F46" s="24"/>
      <c r="G46" s="24"/>
      <c r="H46" s="26"/>
      <c r="I46" s="26"/>
      <c r="J46" s="24">
        <v>98.459726097315013</v>
      </c>
      <c r="K46" s="24">
        <v>100.352363753565</v>
      </c>
      <c r="L46" s="15">
        <v>1233.9084666622596</v>
      </c>
      <c r="M46" s="15">
        <v>1257.6272166622596</v>
      </c>
      <c r="N46" s="24"/>
      <c r="O46" s="24"/>
      <c r="P46" s="15"/>
      <c r="Q46" s="15"/>
      <c r="R46" s="24">
        <v>100.37127448903499</v>
      </c>
      <c r="S46" s="24">
        <v>102.263912145285</v>
      </c>
      <c r="T46" s="15">
        <v>1257.8642081463126</v>
      </c>
      <c r="U46" s="15">
        <v>1281.5829581463126</v>
      </c>
      <c r="V46" s="24"/>
      <c r="W46" s="15"/>
      <c r="X46" s="24"/>
      <c r="Y46" s="15"/>
      <c r="Z46" s="24"/>
      <c r="AA46" s="22"/>
      <c r="AB46" s="23"/>
      <c r="AC46" s="22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</row>
    <row r="47" spans="1:78" s="19" customFormat="1" x14ac:dyDescent="0.25">
      <c r="A47" s="16" t="s">
        <v>14</v>
      </c>
      <c r="B47" s="27" t="s">
        <v>33</v>
      </c>
      <c r="C47" s="16" t="s">
        <v>29</v>
      </c>
      <c r="D47" s="16" t="s">
        <v>7</v>
      </c>
      <c r="E47" s="17">
        <v>0.140738</v>
      </c>
      <c r="F47" s="24"/>
      <c r="G47" s="24"/>
      <c r="H47" s="26"/>
      <c r="I47" s="26"/>
      <c r="J47" s="24">
        <v>120.90276374912339</v>
      </c>
      <c r="K47" s="24">
        <v>124.2408931866234</v>
      </c>
      <c r="L47" s="15">
        <v>859.06268206968548</v>
      </c>
      <c r="M47" s="15">
        <v>882.78143206968548</v>
      </c>
      <c r="N47" s="24"/>
      <c r="O47" s="24"/>
      <c r="P47" s="15"/>
      <c r="Q47" s="15"/>
      <c r="R47" s="24">
        <v>124.23478410856259</v>
      </c>
      <c r="S47" s="24">
        <v>127.57291354606259</v>
      </c>
      <c r="T47" s="15">
        <v>882.73802461710818</v>
      </c>
      <c r="U47" s="15">
        <v>906.45677461710818</v>
      </c>
      <c r="V47" s="24"/>
      <c r="W47" s="15"/>
      <c r="X47" s="24"/>
      <c r="Y47" s="15"/>
      <c r="Z47" s="24"/>
      <c r="AA47" s="22"/>
      <c r="AB47" s="23"/>
      <c r="AC47" s="22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</row>
    <row r="48" spans="1:78" s="19" customFormat="1" x14ac:dyDescent="0.25">
      <c r="A48" s="16" t="s">
        <v>14</v>
      </c>
      <c r="B48" s="27" t="s">
        <v>33</v>
      </c>
      <c r="C48" s="16" t="s">
        <v>28</v>
      </c>
      <c r="D48" s="16" t="s">
        <v>7</v>
      </c>
      <c r="E48" s="17">
        <v>0.19913</v>
      </c>
      <c r="F48" s="24"/>
      <c r="G48" s="24"/>
      <c r="H48" s="26"/>
      <c r="I48" s="26"/>
      <c r="J48" s="24">
        <v>124.23818685694518</v>
      </c>
      <c r="K48" s="24">
        <v>128.96130154444515</v>
      </c>
      <c r="L48" s="15">
        <v>623.90492068972605</v>
      </c>
      <c r="M48" s="15">
        <v>647.62367068972605</v>
      </c>
      <c r="N48" s="24"/>
      <c r="O48" s="24"/>
      <c r="P48" s="15"/>
      <c r="Q48" s="15"/>
      <c r="R48" s="24">
        <v>128.89907194642336</v>
      </c>
      <c r="S48" s="24">
        <v>133.62218663392335</v>
      </c>
      <c r="T48" s="15">
        <v>647.31116329243889</v>
      </c>
      <c r="U48" s="15">
        <v>671.02991329243889</v>
      </c>
      <c r="V48" s="24"/>
      <c r="W48" s="15"/>
      <c r="X48" s="24"/>
      <c r="Y48" s="15"/>
      <c r="Z48" s="24"/>
      <c r="AA48" s="22"/>
      <c r="AB48" s="23"/>
      <c r="AC48" s="22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</row>
    <row r="49" spans="1:78" s="19" customFormat="1" x14ac:dyDescent="0.25">
      <c r="A49" s="16" t="s">
        <v>14</v>
      </c>
      <c r="B49" s="27" t="s">
        <v>33</v>
      </c>
      <c r="C49" s="16" t="s">
        <v>27</v>
      </c>
      <c r="D49" s="16" t="s">
        <v>7</v>
      </c>
      <c r="E49" s="17">
        <v>0.275592</v>
      </c>
      <c r="F49" s="24"/>
      <c r="G49" s="24"/>
      <c r="H49" s="26"/>
      <c r="I49" s="26"/>
      <c r="J49" s="24">
        <v>152.85431968578089</v>
      </c>
      <c r="K49" s="24">
        <v>159.3910174357809</v>
      </c>
      <c r="L49" s="15">
        <v>554.63990132435231</v>
      </c>
      <c r="M49" s="15">
        <v>578.35865132435231</v>
      </c>
      <c r="N49" s="24"/>
      <c r="O49" s="24"/>
      <c r="P49" s="15"/>
      <c r="Q49" s="15"/>
      <c r="R49" s="24">
        <v>159.6067540313301</v>
      </c>
      <c r="S49" s="24">
        <v>166.1434517813301</v>
      </c>
      <c r="T49" s="15">
        <v>579.14146285570735</v>
      </c>
      <c r="U49" s="15">
        <v>602.86021285570723</v>
      </c>
      <c r="V49" s="24"/>
      <c r="W49" s="15"/>
      <c r="X49" s="24"/>
      <c r="Y49" s="15"/>
      <c r="Z49" s="24"/>
      <c r="AA49" s="22"/>
      <c r="AB49" s="23"/>
      <c r="AC49" s="22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</row>
    <row r="50" spans="1:78" s="19" customFormat="1" x14ac:dyDescent="0.25">
      <c r="A50" s="16" t="s">
        <v>14</v>
      </c>
      <c r="B50" s="27" t="s">
        <v>33</v>
      </c>
      <c r="C50" s="16" t="s">
        <v>26</v>
      </c>
      <c r="D50" s="16" t="s">
        <v>7</v>
      </c>
      <c r="E50" s="17">
        <v>0.46668900000000002</v>
      </c>
      <c r="F50" s="24"/>
      <c r="G50" s="24"/>
      <c r="H50" s="26"/>
      <c r="I50" s="26"/>
      <c r="J50" s="24">
        <v>268.2398572402725</v>
      </c>
      <c r="K50" s="24">
        <v>279.30913695902245</v>
      </c>
      <c r="L50" s="15">
        <v>574.77218713162836</v>
      </c>
      <c r="M50" s="15">
        <v>598.49093713162836</v>
      </c>
      <c r="N50" s="24"/>
      <c r="O50" s="24"/>
      <c r="P50" s="15"/>
      <c r="Q50" s="15"/>
      <c r="R50" s="24">
        <v>279.08849848250259</v>
      </c>
      <c r="S50" s="24">
        <v>290.15777820125254</v>
      </c>
      <c r="T50" s="15">
        <v>598.01816302184659</v>
      </c>
      <c r="U50" s="15">
        <v>621.73691302184659</v>
      </c>
      <c r="V50" s="24"/>
      <c r="W50" s="15"/>
      <c r="X50" s="24"/>
      <c r="Y50" s="15"/>
      <c r="Z50" s="24"/>
      <c r="AA50" s="22"/>
      <c r="AB50" s="23"/>
      <c r="AC50" s="22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</row>
    <row r="51" spans="1:78" s="19" customFormat="1" x14ac:dyDescent="0.25">
      <c r="A51" s="16" t="s">
        <v>14</v>
      </c>
      <c r="B51" s="27" t="s">
        <v>33</v>
      </c>
      <c r="C51" s="16" t="s">
        <v>25</v>
      </c>
      <c r="D51" s="16" t="s">
        <v>7</v>
      </c>
      <c r="E51" s="17">
        <v>0.72835000000000005</v>
      </c>
      <c r="F51" s="24"/>
      <c r="G51" s="24"/>
      <c r="H51" s="26"/>
      <c r="I51" s="26"/>
      <c r="J51" s="24">
        <v>333.31864141846876</v>
      </c>
      <c r="K51" s="24">
        <v>350.59419298096884</v>
      </c>
      <c r="L51" s="15">
        <v>457.63525972193139</v>
      </c>
      <c r="M51" s="15">
        <v>481.35400972193139</v>
      </c>
      <c r="N51" s="24"/>
      <c r="O51" s="24"/>
      <c r="P51" s="15"/>
      <c r="Q51" s="15"/>
      <c r="R51" s="24">
        <v>350.56053635934381</v>
      </c>
      <c r="S51" s="24">
        <v>367.83608792184378</v>
      </c>
      <c r="T51" s="15">
        <v>481.30780031488126</v>
      </c>
      <c r="U51" s="15">
        <v>505.02655031488126</v>
      </c>
      <c r="V51" s="24"/>
      <c r="W51" s="15"/>
      <c r="X51" s="24"/>
      <c r="Y51" s="15"/>
      <c r="Z51" s="24"/>
      <c r="AA51" s="22"/>
      <c r="AB51" s="23"/>
      <c r="AC51" s="22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</row>
    <row r="52" spans="1:78" s="19" customFormat="1" x14ac:dyDescent="0.25">
      <c r="A52" s="16" t="s">
        <v>14</v>
      </c>
      <c r="B52" s="27" t="s">
        <v>33</v>
      </c>
      <c r="C52" s="16" t="s">
        <v>23</v>
      </c>
      <c r="D52" s="16" t="s">
        <v>7</v>
      </c>
      <c r="E52" s="17">
        <v>1.0798299999999998</v>
      </c>
      <c r="F52" s="24"/>
      <c r="G52" s="24"/>
      <c r="H52" s="26"/>
      <c r="I52" s="26"/>
      <c r="J52" s="24">
        <v>411.28197708365616</v>
      </c>
      <c r="K52" s="24">
        <v>436.89419489615619</v>
      </c>
      <c r="L52" s="15">
        <v>380.87659824570187</v>
      </c>
      <c r="M52" s="15">
        <v>404.59534824570187</v>
      </c>
      <c r="N52" s="24"/>
      <c r="O52" s="24"/>
      <c r="P52" s="15"/>
      <c r="Q52" s="15"/>
      <c r="R52" s="24">
        <v>436.01179961728116</v>
      </c>
      <c r="S52" s="24">
        <v>461.62401742978125</v>
      </c>
      <c r="T52" s="15">
        <v>403.77818695283634</v>
      </c>
      <c r="U52" s="15">
        <v>427.49693695283639</v>
      </c>
      <c r="V52" s="24"/>
      <c r="W52" s="15"/>
      <c r="X52" s="24"/>
      <c r="Y52" s="15"/>
      <c r="Z52" s="24"/>
      <c r="AA52" s="22"/>
      <c r="AB52" s="23"/>
      <c r="AC52" s="22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</row>
    <row r="53" spans="1:78" s="19" customFormat="1" x14ac:dyDescent="0.25">
      <c r="A53" s="16" t="s">
        <v>14</v>
      </c>
      <c r="B53" s="27" t="s">
        <v>24</v>
      </c>
      <c r="C53" s="16" t="s">
        <v>22</v>
      </c>
      <c r="D53" s="16" t="s">
        <v>7</v>
      </c>
      <c r="E53" s="17">
        <v>1.3129E-2</v>
      </c>
      <c r="F53" s="24"/>
      <c r="G53" s="24"/>
      <c r="H53" s="26"/>
      <c r="I53" s="26"/>
      <c r="J53" s="24">
        <v>58.415706044483692</v>
      </c>
      <c r="K53" s="24">
        <v>58.7271095132337</v>
      </c>
      <c r="L53" s="15">
        <v>4449.3644637431407</v>
      </c>
      <c r="M53" s="15">
        <v>4473.0832137431407</v>
      </c>
      <c r="N53" s="24"/>
      <c r="O53" s="24"/>
      <c r="P53" s="15"/>
      <c r="Q53" s="15"/>
      <c r="R53" s="24">
        <v>58.772705738739297</v>
      </c>
      <c r="S53" s="24">
        <v>59.084109207489298</v>
      </c>
      <c r="T53" s="15">
        <v>4476.5561534571789</v>
      </c>
      <c r="U53" s="15">
        <v>4500.2749034571789</v>
      </c>
      <c r="V53" s="24"/>
      <c r="W53" s="15"/>
      <c r="X53" s="24"/>
      <c r="Y53" s="15"/>
      <c r="Z53" s="24"/>
      <c r="AA53" s="22"/>
      <c r="AB53" s="23"/>
      <c r="AC53" s="22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</row>
    <row r="54" spans="1:78" s="19" customFormat="1" x14ac:dyDescent="0.25">
      <c r="A54" s="16" t="s">
        <v>14</v>
      </c>
      <c r="B54" s="27" t="s">
        <v>24</v>
      </c>
      <c r="C54" s="16" t="s">
        <v>21</v>
      </c>
      <c r="D54" s="16" t="s">
        <v>7</v>
      </c>
      <c r="E54" s="17">
        <v>2.6078E-2</v>
      </c>
      <c r="F54" s="24"/>
      <c r="G54" s="24"/>
      <c r="H54" s="26"/>
      <c r="I54" s="26"/>
      <c r="J54" s="24">
        <v>66.164055280382399</v>
      </c>
      <c r="K54" s="24">
        <v>66.782592842882408</v>
      </c>
      <c r="L54" s="15">
        <v>2537.1598773058668</v>
      </c>
      <c r="M54" s="15">
        <v>2560.8786273058668</v>
      </c>
      <c r="N54" s="24"/>
      <c r="O54" s="24"/>
      <c r="P54" s="15"/>
      <c r="Q54" s="15"/>
      <c r="R54" s="24">
        <v>66.825499823913603</v>
      </c>
      <c r="S54" s="24">
        <v>67.444037386413598</v>
      </c>
      <c r="T54" s="15">
        <v>2562.5239598095559</v>
      </c>
      <c r="U54" s="15">
        <v>2586.2427098095559</v>
      </c>
      <c r="V54" s="24"/>
      <c r="W54" s="15"/>
      <c r="X54" s="24"/>
      <c r="Y54" s="15"/>
      <c r="Z54" s="24"/>
      <c r="AA54" s="22"/>
      <c r="AB54" s="23"/>
      <c r="AC54" s="22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</row>
    <row r="55" spans="1:78" s="19" customFormat="1" x14ac:dyDescent="0.25">
      <c r="A55" s="16" t="s">
        <v>14</v>
      </c>
      <c r="B55" s="27" t="s">
        <v>24</v>
      </c>
      <c r="C55" s="16" t="s">
        <v>20</v>
      </c>
      <c r="D55" s="16" t="s">
        <v>7</v>
      </c>
      <c r="E55" s="17">
        <v>4.6314999999999995E-2</v>
      </c>
      <c r="F55" s="24"/>
      <c r="G55" s="24"/>
      <c r="H55" s="26"/>
      <c r="I55" s="26"/>
      <c r="J55" s="24">
        <v>75.256676030662504</v>
      </c>
      <c r="K55" s="24">
        <v>76.355209936912487</v>
      </c>
      <c r="L55" s="15">
        <v>1624.8877476122748</v>
      </c>
      <c r="M55" s="15">
        <v>1648.6064976122748</v>
      </c>
      <c r="N55" s="24"/>
      <c r="O55" s="24"/>
      <c r="P55" s="15"/>
      <c r="Q55" s="15"/>
      <c r="R55" s="24">
        <v>76.358962205212492</v>
      </c>
      <c r="S55" s="24">
        <v>77.45749611146249</v>
      </c>
      <c r="T55" s="15">
        <v>1648.6875138769838</v>
      </c>
      <c r="U55" s="15">
        <v>1672.4062638769838</v>
      </c>
      <c r="V55" s="24"/>
      <c r="W55" s="15"/>
      <c r="X55" s="24"/>
      <c r="Y55" s="15"/>
      <c r="Z55" s="24"/>
      <c r="AA55" s="22"/>
      <c r="AB55" s="23"/>
      <c r="AC55" s="22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</row>
    <row r="56" spans="1:78" s="19" customFormat="1" x14ac:dyDescent="0.25">
      <c r="A56" s="16" t="s">
        <v>14</v>
      </c>
      <c r="B56" s="27" t="s">
        <v>24</v>
      </c>
      <c r="C56" s="16" t="s">
        <v>19</v>
      </c>
      <c r="D56" s="16" t="s">
        <v>7</v>
      </c>
      <c r="E56" s="17">
        <v>7.6349E-2</v>
      </c>
      <c r="F56" s="24"/>
      <c r="G56" s="24"/>
      <c r="H56" s="26"/>
      <c r="I56" s="26"/>
      <c r="J56" s="24">
        <v>95.72768612274119</v>
      </c>
      <c r="K56" s="24">
        <v>97.53858896649119</v>
      </c>
      <c r="L56" s="15">
        <v>1253.8171570386144</v>
      </c>
      <c r="M56" s="15">
        <v>1277.5359070386144</v>
      </c>
      <c r="N56" s="24"/>
      <c r="O56" s="24"/>
      <c r="P56" s="15"/>
      <c r="Q56" s="15"/>
      <c r="R56" s="24">
        <v>92.971169518906805</v>
      </c>
      <c r="S56" s="24">
        <v>94.782072362656791</v>
      </c>
      <c r="T56" s="15">
        <v>1217.7129958336952</v>
      </c>
      <c r="U56" s="15">
        <v>1241.4317458336952</v>
      </c>
      <c r="V56" s="24"/>
      <c r="W56" s="15"/>
      <c r="X56" s="24"/>
      <c r="Y56" s="15"/>
      <c r="Z56" s="24"/>
      <c r="AA56" s="22"/>
      <c r="AB56" s="23"/>
      <c r="AC56" s="22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</row>
    <row r="57" spans="1:78" s="19" customFormat="1" x14ac:dyDescent="0.25">
      <c r="A57" s="16" t="s">
        <v>14</v>
      </c>
      <c r="B57" s="27" t="s">
        <v>24</v>
      </c>
      <c r="C57" s="16" t="s">
        <v>18</v>
      </c>
      <c r="D57" s="16" t="s">
        <v>7</v>
      </c>
      <c r="E57" s="17">
        <v>0.11611</v>
      </c>
      <c r="F57" s="24"/>
      <c r="G57" s="24"/>
      <c r="H57" s="26"/>
      <c r="I57" s="26"/>
      <c r="J57" s="24">
        <v>89.802145664910498</v>
      </c>
      <c r="K57" s="24">
        <v>92.556129727410493</v>
      </c>
      <c r="L57" s="15">
        <v>773.42300977444245</v>
      </c>
      <c r="M57" s="15">
        <v>797.14175977444245</v>
      </c>
      <c r="N57" s="24"/>
      <c r="O57" s="24"/>
      <c r="P57" s="15"/>
      <c r="Q57" s="15"/>
      <c r="R57" s="24">
        <v>92.39759020535422</v>
      </c>
      <c r="S57" s="24">
        <v>95.151574267854215</v>
      </c>
      <c r="T57" s="15">
        <v>795.77633455649152</v>
      </c>
      <c r="U57" s="15">
        <v>819.49508455649152</v>
      </c>
      <c r="V57" s="24"/>
      <c r="W57" s="15"/>
      <c r="X57" s="24"/>
      <c r="Y57" s="15"/>
      <c r="Z57" s="24"/>
      <c r="AA57" s="22"/>
      <c r="AB57" s="23"/>
      <c r="AC57" s="22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</row>
    <row r="58" spans="1:78" s="19" customFormat="1" x14ac:dyDescent="0.25">
      <c r="A58" s="16" t="s">
        <v>14</v>
      </c>
      <c r="B58" s="27" t="s">
        <v>24</v>
      </c>
      <c r="C58" s="16" t="s">
        <v>17</v>
      </c>
      <c r="D58" s="16" t="s">
        <v>7</v>
      </c>
      <c r="E58" s="17">
        <v>0.15256</v>
      </c>
      <c r="F58" s="24"/>
      <c r="G58" s="24"/>
      <c r="H58" s="26"/>
      <c r="I58" s="26"/>
      <c r="J58" s="24">
        <v>110.51851606274819</v>
      </c>
      <c r="K58" s="24">
        <v>114.13704856274821</v>
      </c>
      <c r="L58" s="15">
        <v>724.42656045325236</v>
      </c>
      <c r="M58" s="15">
        <v>748.14531045325236</v>
      </c>
      <c r="N58" s="24"/>
      <c r="O58" s="24"/>
      <c r="P58" s="15"/>
      <c r="Q58" s="15"/>
      <c r="R58" s="24">
        <v>114.33308842792981</v>
      </c>
      <c r="S58" s="24">
        <v>117.9516209279298</v>
      </c>
      <c r="T58" s="15">
        <v>749.43031219146428</v>
      </c>
      <c r="U58" s="15">
        <v>773.14906219146428</v>
      </c>
      <c r="V58" s="24"/>
      <c r="W58" s="15"/>
      <c r="X58" s="24"/>
      <c r="Y58" s="15"/>
      <c r="Z58" s="24"/>
      <c r="AA58" s="22"/>
      <c r="AB58" s="23"/>
      <c r="AC58" s="22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</row>
    <row r="59" spans="1:78" s="19" customFormat="1" x14ac:dyDescent="0.25">
      <c r="A59" s="16" t="s">
        <v>14</v>
      </c>
      <c r="B59" s="27" t="s">
        <v>24</v>
      </c>
      <c r="C59" s="16" t="s">
        <v>16</v>
      </c>
      <c r="D59" s="16" t="s">
        <v>7</v>
      </c>
      <c r="E59" s="17">
        <v>0.24887000000000001</v>
      </c>
      <c r="F59" s="24"/>
      <c r="G59" s="24"/>
      <c r="H59" s="26"/>
      <c r="I59" s="26"/>
      <c r="J59" s="24">
        <v>210.16135711378499</v>
      </c>
      <c r="K59" s="24">
        <v>216.06424242628498</v>
      </c>
      <c r="L59" s="15">
        <v>844.46239849634344</v>
      </c>
      <c r="M59" s="15">
        <v>868.18114849634344</v>
      </c>
      <c r="N59" s="24"/>
      <c r="O59" s="24"/>
      <c r="P59" s="15"/>
      <c r="Q59" s="15"/>
      <c r="R59" s="24">
        <v>216.089590081365</v>
      </c>
      <c r="S59" s="24">
        <v>221.99247539386499</v>
      </c>
      <c r="T59" s="15">
        <v>868.28299948312372</v>
      </c>
      <c r="U59" s="15">
        <v>892.00174948312372</v>
      </c>
      <c r="V59" s="24"/>
      <c r="W59" s="15"/>
      <c r="X59" s="24"/>
      <c r="Y59" s="15"/>
      <c r="Z59" s="24"/>
      <c r="AA59" s="22"/>
      <c r="AB59" s="23"/>
      <c r="AC59" s="22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</row>
    <row r="60" spans="1:78" s="19" customFormat="1" x14ac:dyDescent="0.25">
      <c r="A60" s="16" t="s">
        <v>14</v>
      </c>
      <c r="B60" s="27" t="s">
        <v>24</v>
      </c>
      <c r="C60" s="16" t="s">
        <v>15</v>
      </c>
      <c r="D60" s="16" t="s">
        <v>7</v>
      </c>
      <c r="E60" s="17">
        <v>0.37820999999999999</v>
      </c>
      <c r="F60" s="24"/>
      <c r="G60" s="24"/>
      <c r="H60" s="26"/>
      <c r="I60" s="26"/>
      <c r="J60" s="24">
        <v>248.31440201347311</v>
      </c>
      <c r="K60" s="24">
        <v>257.28507045097314</v>
      </c>
      <c r="L60" s="15">
        <v>656.55165652276014</v>
      </c>
      <c r="M60" s="15">
        <v>680.27040652276014</v>
      </c>
      <c r="N60" s="24"/>
      <c r="O60" s="24"/>
      <c r="P60" s="15"/>
      <c r="Q60" s="15"/>
      <c r="R60" s="24">
        <v>257.65367563404567</v>
      </c>
      <c r="S60" s="24">
        <v>266.62434407154564</v>
      </c>
      <c r="T60" s="15">
        <v>681.24501106275773</v>
      </c>
      <c r="U60" s="15">
        <v>704.96376106275773</v>
      </c>
      <c r="V60" s="24"/>
      <c r="W60" s="15"/>
      <c r="X60" s="24"/>
      <c r="Y60" s="15"/>
      <c r="Z60" s="24"/>
      <c r="AA60" s="22"/>
      <c r="AB60" s="23"/>
      <c r="AC60" s="22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</row>
    <row r="61" spans="1:78" s="19" customFormat="1" x14ac:dyDescent="0.25">
      <c r="A61" s="16" t="s">
        <v>14</v>
      </c>
      <c r="B61" s="27" t="s">
        <v>24</v>
      </c>
      <c r="C61" s="16" t="s">
        <v>12</v>
      </c>
      <c r="D61" s="16" t="s">
        <v>7</v>
      </c>
      <c r="E61" s="17">
        <v>0.57047999999999999</v>
      </c>
      <c r="F61" s="24"/>
      <c r="G61" s="24"/>
      <c r="H61" s="26"/>
      <c r="I61" s="26"/>
      <c r="J61" s="24">
        <v>294.3733467277969</v>
      </c>
      <c r="K61" s="24">
        <v>307.90441922779689</v>
      </c>
      <c r="L61" s="15">
        <v>516.00993326286084</v>
      </c>
      <c r="M61" s="15">
        <v>539.72868326286084</v>
      </c>
      <c r="N61" s="24"/>
      <c r="O61" s="24"/>
      <c r="P61" s="15"/>
      <c r="Q61" s="15"/>
      <c r="R61" s="24">
        <v>307.67206831298438</v>
      </c>
      <c r="S61" s="24">
        <v>321.20314081298437</v>
      </c>
      <c r="T61" s="15">
        <v>539.32139306020258</v>
      </c>
      <c r="U61" s="15">
        <v>563.04014306020258</v>
      </c>
      <c r="V61" s="24"/>
      <c r="W61" s="15"/>
      <c r="X61" s="24"/>
      <c r="Y61" s="15"/>
      <c r="Z61" s="24"/>
      <c r="AA61" s="22"/>
      <c r="AB61" s="23"/>
      <c r="AC61" s="22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</row>
    <row r="62" spans="1:78" s="19" customFormat="1" x14ac:dyDescent="0.25">
      <c r="A62" s="16" t="s">
        <v>14</v>
      </c>
      <c r="B62" s="27" t="s">
        <v>24</v>
      </c>
      <c r="C62" s="16" t="s">
        <v>32</v>
      </c>
      <c r="D62" s="16" t="s">
        <v>7</v>
      </c>
      <c r="E62" s="17">
        <v>1.1096E-2</v>
      </c>
      <c r="F62" s="24"/>
      <c r="G62" s="24"/>
      <c r="H62" s="26"/>
      <c r="I62" s="26"/>
      <c r="J62" s="24">
        <v>74.350848426983688</v>
      </c>
      <c r="K62" s="24">
        <v>74.614031676983686</v>
      </c>
      <c r="L62" s="15">
        <v>6700.6892958709159</v>
      </c>
      <c r="M62" s="15">
        <v>6724.4080458709159</v>
      </c>
      <c r="N62" s="24"/>
      <c r="O62" s="24"/>
      <c r="P62" s="15"/>
      <c r="Q62" s="15"/>
      <c r="R62" s="24">
        <v>74.711705738739298</v>
      </c>
      <c r="S62" s="24">
        <v>74.974888988739295</v>
      </c>
      <c r="T62" s="15">
        <v>6733.2106830154371</v>
      </c>
      <c r="U62" s="15">
        <v>6756.9294330154371</v>
      </c>
      <c r="V62" s="24"/>
      <c r="W62" s="15"/>
      <c r="X62" s="24"/>
      <c r="Y62" s="15"/>
      <c r="Z62" s="24"/>
      <c r="AA62" s="22"/>
      <c r="AB62" s="23"/>
      <c r="AC62" s="22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</row>
    <row r="63" spans="1:78" s="19" customFormat="1" x14ac:dyDescent="0.25">
      <c r="A63" s="16" t="s">
        <v>14</v>
      </c>
      <c r="B63" s="27" t="s">
        <v>24</v>
      </c>
      <c r="C63" s="16" t="s">
        <v>31</v>
      </c>
      <c r="D63" s="16" t="s">
        <v>7</v>
      </c>
      <c r="E63" s="17">
        <v>2.249E-2</v>
      </c>
      <c r="F63" s="24"/>
      <c r="G63" s="24"/>
      <c r="H63" s="26"/>
      <c r="I63" s="26"/>
      <c r="J63" s="24">
        <v>82.096247050382402</v>
      </c>
      <c r="K63" s="24">
        <v>82.629681737882407</v>
      </c>
      <c r="L63" s="15">
        <v>3650.3444664465269</v>
      </c>
      <c r="M63" s="15">
        <v>3674.0632164465269</v>
      </c>
      <c r="N63" s="24"/>
      <c r="O63" s="24"/>
      <c r="P63" s="15"/>
      <c r="Q63" s="15"/>
      <c r="R63" s="24">
        <v>82.764499823913596</v>
      </c>
      <c r="S63" s="24">
        <v>83.297934511413615</v>
      </c>
      <c r="T63" s="15">
        <v>3680.0577956386664</v>
      </c>
      <c r="U63" s="15">
        <v>3703.7765456386664</v>
      </c>
      <c r="V63" s="24"/>
      <c r="W63" s="15"/>
      <c r="X63" s="24"/>
      <c r="Y63" s="15"/>
      <c r="Z63" s="24"/>
      <c r="AA63" s="22"/>
      <c r="AB63" s="23"/>
      <c r="AC63" s="22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</row>
    <row r="64" spans="1:78" s="19" customFormat="1" x14ac:dyDescent="0.25">
      <c r="A64" s="16" t="s">
        <v>14</v>
      </c>
      <c r="B64" s="27" t="s">
        <v>24</v>
      </c>
      <c r="C64" s="16" t="s">
        <v>30</v>
      </c>
      <c r="D64" s="16" t="s">
        <v>7</v>
      </c>
      <c r="E64" s="17">
        <v>4.0960000000000003E-2</v>
      </c>
      <c r="F64" s="24"/>
      <c r="G64" s="24"/>
      <c r="H64" s="26"/>
      <c r="I64" s="26"/>
      <c r="J64" s="24">
        <v>91.185514918162511</v>
      </c>
      <c r="K64" s="24">
        <v>92.157034918162495</v>
      </c>
      <c r="L64" s="15">
        <v>2226.2088603067014</v>
      </c>
      <c r="M64" s="15">
        <v>2249.9276103067014</v>
      </c>
      <c r="N64" s="24"/>
      <c r="O64" s="24"/>
      <c r="P64" s="15"/>
      <c r="Q64" s="15"/>
      <c r="R64" s="24">
        <v>92.297962205212485</v>
      </c>
      <c r="S64" s="24">
        <v>93.269482205212512</v>
      </c>
      <c r="T64" s="15">
        <v>2253.3682179006955</v>
      </c>
      <c r="U64" s="15">
        <v>2277.086967900696</v>
      </c>
      <c r="V64" s="24"/>
      <c r="W64" s="15"/>
      <c r="X64" s="24"/>
      <c r="Y64" s="15"/>
      <c r="Z64" s="24"/>
      <c r="AA64" s="22"/>
      <c r="AB64" s="23"/>
      <c r="AC64" s="22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</row>
    <row r="65" spans="1:78" s="19" customFormat="1" x14ac:dyDescent="0.25">
      <c r="A65" s="16" t="s">
        <v>14</v>
      </c>
      <c r="B65" s="27" t="s">
        <v>24</v>
      </c>
      <c r="C65" s="16" t="s">
        <v>29</v>
      </c>
      <c r="D65" s="16" t="s">
        <v>7</v>
      </c>
      <c r="E65" s="17">
        <v>6.7810000000000009E-2</v>
      </c>
      <c r="F65" s="24"/>
      <c r="G65" s="24"/>
      <c r="H65" s="26"/>
      <c r="I65" s="26"/>
      <c r="J65" s="24">
        <v>107.09648337024119</v>
      </c>
      <c r="K65" s="24">
        <v>108.70485180774118</v>
      </c>
      <c r="L65" s="15">
        <v>1579.3612058728972</v>
      </c>
      <c r="M65" s="15">
        <v>1603.0799558728972</v>
      </c>
      <c r="N65" s="24"/>
      <c r="O65" s="24"/>
      <c r="P65" s="15"/>
      <c r="Q65" s="15"/>
      <c r="R65" s="24">
        <v>108.9101695189068</v>
      </c>
      <c r="S65" s="24">
        <v>110.51853795640679</v>
      </c>
      <c r="T65" s="15">
        <v>1606.1077941145375</v>
      </c>
      <c r="U65" s="15">
        <v>1629.8265441145377</v>
      </c>
      <c r="V65" s="24"/>
      <c r="W65" s="15"/>
      <c r="X65" s="24"/>
      <c r="Y65" s="15"/>
      <c r="Z65" s="24"/>
      <c r="AA65" s="22"/>
      <c r="AB65" s="23"/>
      <c r="AC65" s="22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</row>
    <row r="66" spans="1:78" s="19" customFormat="1" x14ac:dyDescent="0.25">
      <c r="A66" s="16" t="s">
        <v>14</v>
      </c>
      <c r="B66" s="27" t="s">
        <v>24</v>
      </c>
      <c r="C66" s="16" t="s">
        <v>28</v>
      </c>
      <c r="D66" s="16" t="s">
        <v>7</v>
      </c>
      <c r="E66" s="17">
        <v>0.10326</v>
      </c>
      <c r="F66" s="24"/>
      <c r="G66" s="24"/>
      <c r="H66" s="26"/>
      <c r="I66" s="26"/>
      <c r="J66" s="24">
        <v>105.71676278991053</v>
      </c>
      <c r="K66" s="24">
        <v>108.16596091491054</v>
      </c>
      <c r="L66" s="15">
        <v>1023.7920084244677</v>
      </c>
      <c r="M66" s="15">
        <v>1047.5107584244677</v>
      </c>
      <c r="N66" s="24"/>
      <c r="O66" s="24"/>
      <c r="P66" s="15"/>
      <c r="Q66" s="15"/>
      <c r="R66" s="24">
        <v>108.33659020535423</v>
      </c>
      <c r="S66" s="24">
        <v>110.78578833035422</v>
      </c>
      <c r="T66" s="15">
        <v>1049.1631823102289</v>
      </c>
      <c r="U66" s="15">
        <v>1072.8819323102289</v>
      </c>
      <c r="V66" s="24"/>
      <c r="W66" s="15"/>
      <c r="X66" s="24"/>
      <c r="Y66" s="15"/>
      <c r="Z66" s="24"/>
      <c r="AA66" s="22"/>
      <c r="AB66" s="23"/>
      <c r="AC66" s="22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</row>
    <row r="67" spans="1:78" s="19" customFormat="1" x14ac:dyDescent="0.25">
      <c r="A67" s="16" t="s">
        <v>14</v>
      </c>
      <c r="B67" s="27" t="s">
        <v>24</v>
      </c>
      <c r="C67" s="16" t="s">
        <v>27</v>
      </c>
      <c r="D67" s="16" t="s">
        <v>7</v>
      </c>
      <c r="E67" s="17">
        <v>0.13256999999999999</v>
      </c>
      <c r="F67" s="24"/>
      <c r="G67" s="24"/>
      <c r="H67" s="26"/>
      <c r="I67" s="26"/>
      <c r="J67" s="24">
        <v>126.41958503774819</v>
      </c>
      <c r="K67" s="24">
        <v>129.5639797252482</v>
      </c>
      <c r="L67" s="15">
        <v>953.60628375762383</v>
      </c>
      <c r="M67" s="15">
        <v>977.32503375762383</v>
      </c>
      <c r="N67" s="24"/>
      <c r="O67" s="24"/>
      <c r="P67" s="15"/>
      <c r="Q67" s="15"/>
      <c r="R67" s="24">
        <v>130.27208842792982</v>
      </c>
      <c r="S67" s="24">
        <v>133.4164831154298</v>
      </c>
      <c r="T67" s="15">
        <v>982.66642851270865</v>
      </c>
      <c r="U67" s="15">
        <v>1006.385178512709</v>
      </c>
      <c r="V67" s="24"/>
      <c r="W67" s="15"/>
      <c r="X67" s="24"/>
      <c r="Y67" s="15"/>
      <c r="Z67" s="24"/>
      <c r="AA67" s="22"/>
      <c r="AB67" s="23"/>
      <c r="AC67" s="22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</row>
    <row r="68" spans="1:78" s="19" customFormat="1" x14ac:dyDescent="0.25">
      <c r="A68" s="16" t="s">
        <v>14</v>
      </c>
      <c r="B68" s="27" t="s">
        <v>24</v>
      </c>
      <c r="C68" s="16" t="s">
        <v>26</v>
      </c>
      <c r="D68" s="16" t="s">
        <v>7</v>
      </c>
      <c r="E68" s="17">
        <v>0.21847999999999998</v>
      </c>
      <c r="F68" s="24"/>
      <c r="G68" s="24"/>
      <c r="H68" s="26"/>
      <c r="I68" s="26"/>
      <c r="J68" s="24">
        <v>223.76569208878502</v>
      </c>
      <c r="K68" s="24">
        <v>228.94776458878499</v>
      </c>
      <c r="L68" s="15">
        <v>1024.1930249395141</v>
      </c>
      <c r="M68" s="15">
        <v>1047.9117749395139</v>
      </c>
      <c r="N68" s="24"/>
      <c r="O68" s="24"/>
      <c r="P68" s="15"/>
      <c r="Q68" s="15"/>
      <c r="R68" s="24">
        <v>229.75159008136504</v>
      </c>
      <c r="S68" s="24">
        <v>234.93366258136501</v>
      </c>
      <c r="T68" s="15">
        <v>1051.5909469121432</v>
      </c>
      <c r="U68" s="15">
        <v>1075.3096969121432</v>
      </c>
      <c r="V68" s="24"/>
      <c r="W68" s="15"/>
      <c r="X68" s="24"/>
      <c r="Y68" s="15"/>
      <c r="Z68" s="24"/>
      <c r="AA68" s="22"/>
      <c r="AB68" s="23"/>
      <c r="AC68" s="22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</row>
    <row r="69" spans="1:78" s="19" customFormat="1" x14ac:dyDescent="0.25">
      <c r="A69" s="16" t="s">
        <v>14</v>
      </c>
      <c r="B69" s="27" t="s">
        <v>24</v>
      </c>
      <c r="C69" s="16" t="s">
        <v>25</v>
      </c>
      <c r="D69" s="16" t="s">
        <v>7</v>
      </c>
      <c r="E69" s="17">
        <v>0.32416</v>
      </c>
      <c r="F69" s="24"/>
      <c r="G69" s="24"/>
      <c r="H69" s="26"/>
      <c r="I69" s="26"/>
      <c r="J69" s="24">
        <v>261.87384213847315</v>
      </c>
      <c r="K69" s="24">
        <v>269.56251213847315</v>
      </c>
      <c r="L69" s="15">
        <v>807.85365911424333</v>
      </c>
      <c r="M69" s="15">
        <v>831.57240911424356</v>
      </c>
      <c r="N69" s="24"/>
      <c r="O69" s="24"/>
      <c r="P69" s="15"/>
      <c r="Q69" s="15"/>
      <c r="R69" s="24">
        <v>271.31567563404559</v>
      </c>
      <c r="S69" s="24">
        <v>279.00434563404565</v>
      </c>
      <c r="T69" s="15">
        <v>836.98073677827506</v>
      </c>
      <c r="U69" s="15">
        <v>860.69948677827506</v>
      </c>
      <c r="V69" s="24"/>
      <c r="W69" s="15"/>
      <c r="X69" s="24"/>
      <c r="Y69" s="15"/>
      <c r="Z69" s="24"/>
      <c r="AA69" s="22"/>
      <c r="AB69" s="23"/>
      <c r="AC69" s="22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</row>
    <row r="70" spans="1:78" s="19" customFormat="1" x14ac:dyDescent="0.25">
      <c r="A70" s="16" t="s">
        <v>14</v>
      </c>
      <c r="B70" s="27" t="s">
        <v>24</v>
      </c>
      <c r="C70" s="16" t="s">
        <v>23</v>
      </c>
      <c r="D70" s="16" t="s">
        <v>7</v>
      </c>
      <c r="E70" s="17">
        <v>0.48613999999999996</v>
      </c>
      <c r="F70" s="24"/>
      <c r="G70" s="24"/>
      <c r="H70" s="26"/>
      <c r="I70" s="26"/>
      <c r="J70" s="24">
        <v>307.87531157779682</v>
      </c>
      <c r="K70" s="24">
        <v>319.40594470279689</v>
      </c>
      <c r="L70" s="15">
        <v>633.30586164026192</v>
      </c>
      <c r="M70" s="15">
        <v>657.02461164026192</v>
      </c>
      <c r="N70" s="24"/>
      <c r="O70" s="24"/>
      <c r="P70" s="15"/>
      <c r="Q70" s="15"/>
      <c r="R70" s="24">
        <v>321.33406831298436</v>
      </c>
      <c r="S70" s="24">
        <v>332.86470143798437</v>
      </c>
      <c r="T70" s="15">
        <v>660.99080164764143</v>
      </c>
      <c r="U70" s="15">
        <v>684.70955164764143</v>
      </c>
      <c r="V70" s="24"/>
      <c r="W70" s="15"/>
      <c r="X70" s="24"/>
      <c r="Y70" s="15"/>
      <c r="Z70" s="24"/>
      <c r="AA70" s="22"/>
      <c r="AB70" s="23"/>
      <c r="AC70" s="22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</row>
    <row r="71" spans="1:78" s="19" customFormat="1" x14ac:dyDescent="0.25">
      <c r="A71" s="16" t="s">
        <v>14</v>
      </c>
      <c r="B71" s="27" t="s">
        <v>13</v>
      </c>
      <c r="C71" s="16" t="s">
        <v>22</v>
      </c>
      <c r="D71" s="16" t="s">
        <v>7</v>
      </c>
      <c r="E71" s="17">
        <v>6.8399999999999997E-3</v>
      </c>
      <c r="F71" s="24"/>
      <c r="G71" s="24"/>
      <c r="H71" s="26"/>
      <c r="I71" s="26"/>
      <c r="J71" s="24">
        <v>30.016535844655799</v>
      </c>
      <c r="K71" s="24">
        <v>30.178772094655795</v>
      </c>
      <c r="L71" s="15">
        <v>4388.3824334292103</v>
      </c>
      <c r="M71" s="15">
        <v>4412.1011834292103</v>
      </c>
      <c r="N71" s="24"/>
      <c r="O71" s="24"/>
      <c r="P71" s="15"/>
      <c r="Q71" s="15"/>
      <c r="R71" s="24">
        <v>27.994143825826196</v>
      </c>
      <c r="S71" s="24">
        <v>28.156380075826196</v>
      </c>
      <c r="T71" s="15">
        <v>4092.7110856471049</v>
      </c>
      <c r="U71" s="15">
        <v>4116.4298356471045</v>
      </c>
      <c r="V71" s="24"/>
      <c r="W71" s="15"/>
      <c r="X71" s="24"/>
      <c r="Y71" s="15"/>
      <c r="Z71" s="24"/>
      <c r="AA71" s="22"/>
      <c r="AB71" s="23"/>
      <c r="AC71" s="22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</row>
    <row r="72" spans="1:78" s="19" customFormat="1" x14ac:dyDescent="0.25">
      <c r="A72" s="16" t="s">
        <v>14</v>
      </c>
      <c r="B72" s="27" t="s">
        <v>13</v>
      </c>
      <c r="C72" s="16" t="s">
        <v>21</v>
      </c>
      <c r="D72" s="16" t="s">
        <v>7</v>
      </c>
      <c r="E72" s="17">
        <v>1.7680000000000001E-2</v>
      </c>
      <c r="F72" s="24"/>
      <c r="G72" s="24"/>
      <c r="H72" s="26"/>
      <c r="I72" s="26"/>
      <c r="J72" s="24">
        <v>34.837814482416007</v>
      </c>
      <c r="K72" s="24">
        <v>35.257161982416001</v>
      </c>
      <c r="L72" s="15">
        <v>1970.4646200461543</v>
      </c>
      <c r="M72" s="15">
        <v>1994.1833700461543</v>
      </c>
      <c r="N72" s="24"/>
      <c r="O72" s="24"/>
      <c r="P72" s="15"/>
      <c r="Q72" s="15"/>
      <c r="R72" s="24">
        <v>33.068619874223998</v>
      </c>
      <c r="S72" s="24">
        <v>33.487967374224006</v>
      </c>
      <c r="T72" s="15">
        <v>1870.3970517095024</v>
      </c>
      <c r="U72" s="15">
        <v>1894.1158017095024</v>
      </c>
      <c r="V72" s="24"/>
      <c r="W72" s="15"/>
      <c r="X72" s="24"/>
      <c r="Y72" s="15"/>
      <c r="Z72" s="24"/>
      <c r="AA72" s="22"/>
      <c r="AB72" s="23"/>
      <c r="AC72" s="22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</row>
    <row r="73" spans="1:78" s="19" customFormat="1" x14ac:dyDescent="0.25">
      <c r="A73" s="16" t="s">
        <v>14</v>
      </c>
      <c r="B73" s="27" t="s">
        <v>13</v>
      </c>
      <c r="C73" s="16" t="s">
        <v>20</v>
      </c>
      <c r="D73" s="16" t="s">
        <v>7</v>
      </c>
      <c r="E73" s="17">
        <v>3.5529999999999999E-2</v>
      </c>
      <c r="F73" s="24"/>
      <c r="G73" s="24"/>
      <c r="H73" s="26"/>
      <c r="I73" s="26"/>
      <c r="J73" s="24">
        <v>39.050014654529996</v>
      </c>
      <c r="K73" s="24">
        <v>39.892741842029999</v>
      </c>
      <c r="L73" s="15">
        <v>1099.0716198854489</v>
      </c>
      <c r="M73" s="15">
        <v>1122.7903698854489</v>
      </c>
      <c r="N73" s="24"/>
      <c r="O73" s="24"/>
      <c r="P73" s="15"/>
      <c r="Q73" s="15"/>
      <c r="R73" s="24">
        <v>40.002149764169999</v>
      </c>
      <c r="S73" s="24">
        <v>40.844876951669995</v>
      </c>
      <c r="T73" s="15">
        <v>1125.8696809504643</v>
      </c>
      <c r="U73" s="15">
        <v>1149.5884309504643</v>
      </c>
      <c r="V73" s="24"/>
      <c r="W73" s="15"/>
      <c r="X73" s="24"/>
      <c r="Y73" s="15"/>
      <c r="Z73" s="24"/>
      <c r="AA73" s="22"/>
      <c r="AB73" s="23"/>
      <c r="AC73" s="22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</row>
    <row r="74" spans="1:78" s="19" customFormat="1" x14ac:dyDescent="0.25">
      <c r="A74" s="16" t="s">
        <v>14</v>
      </c>
      <c r="B74" s="27" t="s">
        <v>13</v>
      </c>
      <c r="C74" s="16" t="s">
        <v>19</v>
      </c>
      <c r="D74" s="16" t="s">
        <v>7</v>
      </c>
      <c r="E74" s="17">
        <v>5.9789999999999996E-2</v>
      </c>
      <c r="F74" s="24"/>
      <c r="G74" s="24"/>
      <c r="H74" s="26"/>
      <c r="I74" s="26"/>
      <c r="J74" s="24">
        <v>47.2149726196104</v>
      </c>
      <c r="K74" s="24">
        <v>48.633116682110391</v>
      </c>
      <c r="L74" s="15">
        <v>789.68009064409432</v>
      </c>
      <c r="M74" s="15">
        <v>813.39884064409432</v>
      </c>
      <c r="N74" s="24"/>
      <c r="O74" s="24"/>
      <c r="P74" s="15"/>
      <c r="Q74" s="15"/>
      <c r="R74" s="24">
        <v>53.368559603805593</v>
      </c>
      <c r="S74" s="24">
        <v>54.786703666305591</v>
      </c>
      <c r="T74" s="15">
        <v>892.60009372479658</v>
      </c>
      <c r="U74" s="15">
        <v>916.31884372479658</v>
      </c>
      <c r="V74" s="24"/>
      <c r="W74" s="15"/>
      <c r="X74" s="24"/>
      <c r="Y74" s="15"/>
      <c r="Z74" s="24"/>
      <c r="AA74" s="22"/>
      <c r="AB74" s="23"/>
      <c r="AC74" s="22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</row>
    <row r="75" spans="1:78" s="19" customFormat="1" x14ac:dyDescent="0.25">
      <c r="A75" s="16" t="s">
        <v>14</v>
      </c>
      <c r="B75" s="27" t="s">
        <v>13</v>
      </c>
      <c r="C75" s="16" t="s">
        <v>18</v>
      </c>
      <c r="D75" s="16" t="s">
        <v>7</v>
      </c>
      <c r="E75" s="17">
        <v>8.8059999999999999E-2</v>
      </c>
      <c r="F75" s="24"/>
      <c r="G75" s="24"/>
      <c r="H75" s="26"/>
      <c r="I75" s="26"/>
      <c r="J75" s="24">
        <v>53.424607766769114</v>
      </c>
      <c r="K75" s="24">
        <v>55.513280891769114</v>
      </c>
      <c r="L75" s="15">
        <v>606.68416723562473</v>
      </c>
      <c r="M75" s="15">
        <v>630.40291723562473</v>
      </c>
      <c r="N75" s="24"/>
      <c r="O75" s="24"/>
      <c r="P75" s="15"/>
      <c r="Q75" s="15"/>
      <c r="R75" s="24">
        <v>48.890677799104758</v>
      </c>
      <c r="S75" s="24">
        <v>50.979350924104757</v>
      </c>
      <c r="T75" s="15">
        <v>555.19734043952712</v>
      </c>
      <c r="U75" s="15">
        <v>578.91609043952712</v>
      </c>
      <c r="V75" s="24"/>
      <c r="W75" s="15"/>
      <c r="X75" s="24"/>
      <c r="Y75" s="15"/>
      <c r="Z75" s="24"/>
      <c r="AA75" s="22"/>
      <c r="AB75" s="23"/>
      <c r="AC75" s="22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</row>
    <row r="76" spans="1:78" s="19" customFormat="1" x14ac:dyDescent="0.25">
      <c r="A76" s="16" t="s">
        <v>14</v>
      </c>
      <c r="B76" s="27" t="s">
        <v>13</v>
      </c>
      <c r="C76" s="16" t="s">
        <v>17</v>
      </c>
      <c r="D76" s="16" t="s">
        <v>7</v>
      </c>
      <c r="E76" s="17">
        <v>0.12715000000000001</v>
      </c>
      <c r="F76" s="24"/>
      <c r="G76" s="24"/>
      <c r="H76" s="26"/>
      <c r="I76" s="26"/>
      <c r="J76" s="24">
        <v>71.4569716269189</v>
      </c>
      <c r="K76" s="24">
        <v>74.472810689418893</v>
      </c>
      <c r="L76" s="15">
        <v>561.98955270876036</v>
      </c>
      <c r="M76" s="15">
        <v>585.70830270876036</v>
      </c>
      <c r="N76" s="24"/>
      <c r="O76" s="24"/>
      <c r="P76" s="15"/>
      <c r="Q76" s="15"/>
      <c r="R76" s="24">
        <v>68.170382733212108</v>
      </c>
      <c r="S76" s="24">
        <v>71.186221795712115</v>
      </c>
      <c r="T76" s="15">
        <v>536.14142928204558</v>
      </c>
      <c r="U76" s="15">
        <v>559.86017928204558</v>
      </c>
      <c r="V76" s="24"/>
      <c r="W76" s="15"/>
      <c r="X76" s="24"/>
      <c r="Y76" s="15"/>
      <c r="Z76" s="24"/>
      <c r="AA76" s="22"/>
      <c r="AB76" s="23"/>
      <c r="AC76" s="22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</row>
    <row r="77" spans="1:78" s="19" customFormat="1" x14ac:dyDescent="0.25">
      <c r="A77" s="16" t="s">
        <v>14</v>
      </c>
      <c r="B77" s="27" t="s">
        <v>13</v>
      </c>
      <c r="C77" s="16" t="s">
        <v>16</v>
      </c>
      <c r="D77" s="16" t="s">
        <v>7</v>
      </c>
      <c r="E77" s="17">
        <v>0.21699000000000002</v>
      </c>
      <c r="F77" s="24"/>
      <c r="G77" s="24"/>
      <c r="H77" s="26"/>
      <c r="I77" s="26"/>
      <c r="J77" s="24">
        <v>95.99280743138624</v>
      </c>
      <c r="K77" s="24">
        <v>101.13953899388623</v>
      </c>
      <c r="L77" s="15">
        <v>442.38355422547693</v>
      </c>
      <c r="M77" s="15">
        <v>466.10230422547693</v>
      </c>
      <c r="N77" s="24"/>
      <c r="O77" s="24"/>
      <c r="P77" s="15"/>
      <c r="Q77" s="15"/>
      <c r="R77" s="24">
        <v>97.30589924125124</v>
      </c>
      <c r="S77" s="24">
        <v>102.45263080375123</v>
      </c>
      <c r="T77" s="15">
        <v>448.43494742269797</v>
      </c>
      <c r="U77" s="15">
        <v>472.15369742269797</v>
      </c>
      <c r="V77" s="24"/>
      <c r="W77" s="15"/>
      <c r="X77" s="24"/>
      <c r="Y77" s="15"/>
      <c r="Z77" s="24"/>
      <c r="AA77" s="22"/>
      <c r="AB77" s="23"/>
      <c r="AC77" s="22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</row>
    <row r="78" spans="1:78" s="19" customFormat="1" x14ac:dyDescent="0.25">
      <c r="A78" s="16" t="s">
        <v>14</v>
      </c>
      <c r="B78" s="27" t="s">
        <v>13</v>
      </c>
      <c r="C78" s="16" t="s">
        <v>15</v>
      </c>
      <c r="D78" s="16" t="s">
        <v>7</v>
      </c>
      <c r="E78" s="17">
        <v>0.36063000000000001</v>
      </c>
      <c r="F78" s="24"/>
      <c r="G78" s="24"/>
      <c r="H78" s="26"/>
      <c r="I78" s="26"/>
      <c r="J78" s="24">
        <v>132.15484864673439</v>
      </c>
      <c r="K78" s="24">
        <v>140.70854145923437</v>
      </c>
      <c r="L78" s="15">
        <v>366.45550466332355</v>
      </c>
      <c r="M78" s="15">
        <v>390.17425466332355</v>
      </c>
      <c r="N78" s="24"/>
      <c r="O78" s="24"/>
      <c r="P78" s="15"/>
      <c r="Q78" s="15"/>
      <c r="R78" s="24">
        <v>134.63581817967187</v>
      </c>
      <c r="S78" s="24">
        <v>143.18951099217188</v>
      </c>
      <c r="T78" s="15">
        <v>373.33504749929807</v>
      </c>
      <c r="U78" s="15">
        <v>397.05379749929807</v>
      </c>
      <c r="V78" s="24"/>
      <c r="W78" s="15"/>
      <c r="X78" s="24"/>
      <c r="Y78" s="15"/>
      <c r="Z78" s="24"/>
      <c r="AA78" s="22"/>
      <c r="AB78" s="23"/>
      <c r="AC78" s="22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</row>
    <row r="79" spans="1:78" s="19" customFormat="1" x14ac:dyDescent="0.25">
      <c r="A79" s="16" t="s">
        <v>14</v>
      </c>
      <c r="B79" s="27" t="s">
        <v>13</v>
      </c>
      <c r="C79" s="16" t="s">
        <v>12</v>
      </c>
      <c r="D79" s="16" t="s">
        <v>7</v>
      </c>
      <c r="E79" s="17">
        <v>0.55811999999999995</v>
      </c>
      <c r="F79" s="24"/>
      <c r="G79" s="24"/>
      <c r="H79" s="26"/>
      <c r="I79" s="26"/>
      <c r="J79" s="24">
        <v>170.79565537856251</v>
      </c>
      <c r="K79" s="24">
        <v>184.03356412856249</v>
      </c>
      <c r="L79" s="15">
        <v>306.01959323902122</v>
      </c>
      <c r="M79" s="15">
        <v>329.73834323902122</v>
      </c>
      <c r="N79" s="24"/>
      <c r="O79" s="24"/>
      <c r="P79" s="15"/>
      <c r="Q79" s="15"/>
      <c r="R79" s="24">
        <v>184.68095906081251</v>
      </c>
      <c r="S79" s="24">
        <v>197.91886781081249</v>
      </c>
      <c r="T79" s="15">
        <v>330.89829975778059</v>
      </c>
      <c r="U79" s="15">
        <v>354.61704975778059</v>
      </c>
      <c r="V79" s="24"/>
      <c r="W79" s="15"/>
      <c r="X79" s="24"/>
      <c r="Y79" s="15"/>
      <c r="Z79" s="24"/>
      <c r="AA79" s="22"/>
      <c r="AB79" s="23"/>
      <c r="AC79" s="22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</row>
    <row r="80" spans="1:78" s="19" customFormat="1" x14ac:dyDescent="0.25">
      <c r="A80" s="16" t="s">
        <v>10</v>
      </c>
      <c r="B80" s="16" t="s">
        <v>11</v>
      </c>
      <c r="C80" s="16">
        <v>10</v>
      </c>
      <c r="D80" s="16" t="s">
        <v>7</v>
      </c>
      <c r="E80" s="17">
        <v>4.2000000000000006E-3</v>
      </c>
      <c r="F80" s="14">
        <v>12.997217849173969</v>
      </c>
      <c r="G80" s="14">
        <v>14.13824761301195</v>
      </c>
      <c r="H80" s="15">
        <v>3342.5306816695115</v>
      </c>
      <c r="I80" s="15">
        <v>3366.2494316695115</v>
      </c>
      <c r="J80" s="14">
        <v>14.056536074851447</v>
      </c>
      <c r="K80" s="24">
        <v>14.15615482485145</v>
      </c>
      <c r="L80" s="15">
        <v>3346.7943035360586</v>
      </c>
      <c r="M80" s="15">
        <v>3370.5130535360586</v>
      </c>
      <c r="N80" s="14">
        <v>14.110257710369947</v>
      </c>
      <c r="O80" s="24">
        <v>14.209876460369948</v>
      </c>
      <c r="P80" s="15">
        <v>3359.5851691357007</v>
      </c>
      <c r="Q80" s="15">
        <v>3383.303919135702</v>
      </c>
      <c r="R80" s="25">
        <v>14.110257710369947</v>
      </c>
      <c r="S80" s="24">
        <v>14.209876460369948</v>
      </c>
      <c r="T80" s="15">
        <v>3359.5851691357007</v>
      </c>
      <c r="U80" s="15">
        <v>3383.303919135702</v>
      </c>
      <c r="V80" s="24">
        <v>19.733125404223475</v>
      </c>
      <c r="W80" s="15">
        <v>4698.3631914817797</v>
      </c>
      <c r="X80" s="24">
        <v>28.060926561478951</v>
      </c>
      <c r="Y80" s="15">
        <v>6681.1729908283214</v>
      </c>
      <c r="Z80" s="24">
        <v>31.357359306930306</v>
      </c>
      <c r="AA80" s="22">
        <v>9332.5474127768757</v>
      </c>
      <c r="AB80" s="23">
        <v>20.312628512931848</v>
      </c>
      <c r="AC80" s="22">
        <v>4836.3401221266304</v>
      </c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</row>
    <row r="81" spans="1:78" s="19" customFormat="1" x14ac:dyDescent="0.25">
      <c r="A81" s="16" t="s">
        <v>10</v>
      </c>
      <c r="B81" s="16" t="s">
        <v>11</v>
      </c>
      <c r="C81" s="16">
        <v>12</v>
      </c>
      <c r="D81" s="16" t="s">
        <v>7</v>
      </c>
      <c r="E81" s="17">
        <v>6.2699999999999995E-3</v>
      </c>
      <c r="F81" s="14">
        <v>14.412140282482587</v>
      </c>
      <c r="G81" s="14">
        <v>15.715639491340188</v>
      </c>
      <c r="H81" s="15">
        <v>2482.7628275662187</v>
      </c>
      <c r="I81" s="15">
        <v>2506.4815775662187</v>
      </c>
      <c r="J81" s="16">
        <v>15.598011838283767</v>
      </c>
      <c r="K81" s="24">
        <v>15.746728400783764</v>
      </c>
      <c r="L81" s="15">
        <v>2487.72118632915</v>
      </c>
      <c r="M81" s="15">
        <v>2511.4399363291491</v>
      </c>
      <c r="N81" s="14">
        <v>15.691278566614493</v>
      </c>
      <c r="O81" s="24">
        <v>15.83999512911449</v>
      </c>
      <c r="P81" s="15">
        <v>2502.5962626179416</v>
      </c>
      <c r="Q81" s="15">
        <v>2526.3150126179416</v>
      </c>
      <c r="R81" s="25">
        <v>15.691278566614493</v>
      </c>
      <c r="S81" s="24">
        <v>15.83999512911449</v>
      </c>
      <c r="T81" s="15">
        <v>2502.5962626179416</v>
      </c>
      <c r="U81" s="15">
        <v>2526.3150126179416</v>
      </c>
      <c r="V81" s="24">
        <v>24.921625786622474</v>
      </c>
      <c r="W81" s="15">
        <v>3974.7409548042228</v>
      </c>
      <c r="X81" s="24">
        <v>36.146275011839926</v>
      </c>
      <c r="Y81" s="15">
        <v>5764.9561422392226</v>
      </c>
      <c r="Z81" s="24">
        <v>40.578321839508845</v>
      </c>
      <c r="AA81" s="22">
        <v>8089.7770812417957</v>
      </c>
      <c r="AB81" s="23">
        <v>24.559954616032254</v>
      </c>
      <c r="AC81" s="22">
        <v>3917.0581524772338</v>
      </c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</row>
    <row r="82" spans="1:78" s="19" customFormat="1" x14ac:dyDescent="0.25">
      <c r="A82" s="16" t="s">
        <v>10</v>
      </c>
      <c r="B82" s="16" t="s">
        <v>11</v>
      </c>
      <c r="C82" s="16">
        <v>16</v>
      </c>
      <c r="D82" s="16" t="s">
        <v>7</v>
      </c>
      <c r="E82" s="17">
        <v>9.41E-3</v>
      </c>
      <c r="F82" s="14">
        <v>15.779068914934934</v>
      </c>
      <c r="G82" s="14">
        <v>17.266571095029882</v>
      </c>
      <c r="H82" s="15">
        <v>1811.1984758267674</v>
      </c>
      <c r="I82" s="15">
        <v>1834.9172258267674</v>
      </c>
      <c r="J82" s="16">
        <v>17.088145687128627</v>
      </c>
      <c r="K82" s="24">
        <v>17.311339124628628</v>
      </c>
      <c r="L82" s="15">
        <v>1815.9559710019794</v>
      </c>
      <c r="M82" s="15">
        <v>1839.6747210019794</v>
      </c>
      <c r="N82" s="14">
        <v>17.222449775924868</v>
      </c>
      <c r="O82" s="24">
        <v>17.445643213424869</v>
      </c>
      <c r="P82" s="15">
        <v>1830.2284565276163</v>
      </c>
      <c r="Q82" s="15">
        <v>1853.9472065276161</v>
      </c>
      <c r="R82" s="25">
        <v>17.222449775924868</v>
      </c>
      <c r="S82" s="24">
        <v>17.445643213424869</v>
      </c>
      <c r="T82" s="15">
        <v>1830.2284565276163</v>
      </c>
      <c r="U82" s="15">
        <v>1853.9472065276161</v>
      </c>
      <c r="V82" s="24">
        <v>30.385652540136348</v>
      </c>
      <c r="W82" s="15">
        <v>3229.0810350835654</v>
      </c>
      <c r="X82" s="24">
        <v>44.714994405674474</v>
      </c>
      <c r="Y82" s="15">
        <v>4751.8591291896364</v>
      </c>
      <c r="Z82" s="24">
        <v>50.363480630007729</v>
      </c>
      <c r="AA82" s="22">
        <v>6690.1541750807282</v>
      </c>
      <c r="AB82" s="23">
        <v>28.947769545098943</v>
      </c>
      <c r="AC82" s="22">
        <v>3076.2773161635432</v>
      </c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</row>
    <row r="83" spans="1:78" s="19" customFormat="1" x14ac:dyDescent="0.25">
      <c r="A83" s="16" t="s">
        <v>10</v>
      </c>
      <c r="B83" s="16" t="s">
        <v>11</v>
      </c>
      <c r="C83" s="16">
        <v>20</v>
      </c>
      <c r="D83" s="16" t="s">
        <v>7</v>
      </c>
      <c r="E83" s="17">
        <v>2.2870000000000001E-2</v>
      </c>
      <c r="F83" s="14">
        <v>20.104478139594526</v>
      </c>
      <c r="G83" s="14">
        <v>22.257811081897074</v>
      </c>
      <c r="H83" s="15">
        <v>949.51304195002524</v>
      </c>
      <c r="I83" s="15">
        <v>973.23179195002524</v>
      </c>
      <c r="J83" s="16">
        <v>21.810868399207742</v>
      </c>
      <c r="K83" s="24">
        <v>22.353316211707739</v>
      </c>
      <c r="L83" s="15">
        <v>953.6890423790004</v>
      </c>
      <c r="M83" s="15">
        <v>977.4077923790004</v>
      </c>
      <c r="N83" s="14">
        <v>22.097383788639725</v>
      </c>
      <c r="O83" s="24">
        <v>22.639831601139726</v>
      </c>
      <c r="P83" s="15">
        <v>966.21704366592587</v>
      </c>
      <c r="Q83" s="15">
        <v>989.93579366592587</v>
      </c>
      <c r="R83" s="25">
        <v>22.097383788639725</v>
      </c>
      <c r="S83" s="24">
        <v>22.639831601139726</v>
      </c>
      <c r="T83" s="15">
        <v>966.21704366592587</v>
      </c>
      <c r="U83" s="15">
        <v>989.93579366592587</v>
      </c>
      <c r="V83" s="24">
        <v>47.4107537896477</v>
      </c>
      <c r="W83" s="15">
        <v>2073.0543852054088</v>
      </c>
      <c r="X83" s="24">
        <v>71.612483576973972</v>
      </c>
      <c r="Y83" s="15">
        <v>3131.2848087876678</v>
      </c>
      <c r="Z83" s="24">
        <v>81.126674448140491</v>
      </c>
      <c r="AA83" s="22">
        <v>4434.1208159237258</v>
      </c>
      <c r="AB83" s="23">
        <v>42.306510827697899</v>
      </c>
      <c r="AC83" s="22">
        <v>1849.8692972320898</v>
      </c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</row>
    <row r="84" spans="1:78" s="19" customFormat="1" x14ac:dyDescent="0.25">
      <c r="A84" s="16" t="s">
        <v>10</v>
      </c>
      <c r="B84" s="16" t="s">
        <v>11</v>
      </c>
      <c r="C84" s="16">
        <v>22</v>
      </c>
      <c r="D84" s="16" t="s">
        <v>7</v>
      </c>
      <c r="E84" s="17">
        <v>2.444E-2</v>
      </c>
      <c r="F84" s="14">
        <v>21.984698959924323</v>
      </c>
      <c r="G84" s="14">
        <v>24.325924325330678</v>
      </c>
      <c r="H84" s="15">
        <v>971.61366920338276</v>
      </c>
      <c r="I84" s="15">
        <v>995.33241920338276</v>
      </c>
      <c r="J84" s="16">
        <v>23.867111755247297</v>
      </c>
      <c r="K84" s="24">
        <v>24.446798005247292</v>
      </c>
      <c r="L84" s="15">
        <v>976.55940078753247</v>
      </c>
      <c r="M84" s="15">
        <v>1000.2781507875325</v>
      </c>
      <c r="N84" s="14">
        <v>24.229732794997155</v>
      </c>
      <c r="O84" s="24">
        <v>24.809419044997153</v>
      </c>
      <c r="P84" s="15">
        <v>991.39659553998183</v>
      </c>
      <c r="Q84" s="15">
        <v>1015.1153455399818</v>
      </c>
      <c r="R84" s="25">
        <v>24.229732794997155</v>
      </c>
      <c r="S84" s="24">
        <v>24.809419044997153</v>
      </c>
      <c r="T84" s="15">
        <v>991.39659553998183</v>
      </c>
      <c r="U84" s="15">
        <v>1015.1153455399818</v>
      </c>
      <c r="V84" s="24">
        <v>55.875228511907615</v>
      </c>
      <c r="W84" s="15">
        <v>2286.2204792106227</v>
      </c>
      <c r="X84" s="24">
        <v>85.133030018797115</v>
      </c>
      <c r="Y84" s="15">
        <v>3483.3482004417806</v>
      </c>
      <c r="Z84" s="24">
        <v>96.625422738039106</v>
      </c>
      <c r="AA84" s="22">
        <v>4941.9712938849789</v>
      </c>
      <c r="AB84" s="23">
        <v>48.72891463559224</v>
      </c>
      <c r="AC84" s="22">
        <v>1993.8181111126121</v>
      </c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</row>
    <row r="85" spans="1:78" s="19" customFormat="1" x14ac:dyDescent="0.25">
      <c r="A85" s="16" t="s">
        <v>10</v>
      </c>
      <c r="B85" s="16" t="s">
        <v>11</v>
      </c>
      <c r="C85" s="16">
        <v>24</v>
      </c>
      <c r="D85" s="16" t="s">
        <v>7</v>
      </c>
      <c r="E85" s="17">
        <v>3.2299999999999995E-2</v>
      </c>
      <c r="F85" s="14">
        <v>22.170210703924322</v>
      </c>
      <c r="G85" s="14">
        <v>24.712729700330677</v>
      </c>
      <c r="H85" s="15">
        <v>741.38124072231187</v>
      </c>
      <c r="I85" s="15">
        <v>765.09999072231221</v>
      </c>
      <c r="J85" s="16">
        <v>24.067487755247292</v>
      </c>
      <c r="K85" s="24">
        <v>24.833603380247293</v>
      </c>
      <c r="L85" s="15">
        <v>745.12345991477707</v>
      </c>
      <c r="M85" s="15">
        <v>768.84220991477707</v>
      </c>
      <c r="N85" s="14">
        <v>24.43010879499715</v>
      </c>
      <c r="O85" s="24">
        <v>25.196224419997151</v>
      </c>
      <c r="P85" s="15">
        <v>756.35011749217188</v>
      </c>
      <c r="Q85" s="15">
        <v>780.06886749217188</v>
      </c>
      <c r="R85" s="25">
        <v>24.43010879499715</v>
      </c>
      <c r="S85" s="24">
        <v>25.196224419997151</v>
      </c>
      <c r="T85" s="15">
        <v>756.35011749217188</v>
      </c>
      <c r="U85" s="15">
        <v>780.06886749217188</v>
      </c>
      <c r="V85" s="24">
        <v>56.212039505657621</v>
      </c>
      <c r="W85" s="15">
        <v>1740.3108206085949</v>
      </c>
      <c r="X85" s="24">
        <v>85.575441315047129</v>
      </c>
      <c r="Y85" s="15">
        <v>2649.3944679581164</v>
      </c>
      <c r="Z85" s="24">
        <v>97.110074155289098</v>
      </c>
      <c r="AA85" s="22">
        <v>3758.1298047712503</v>
      </c>
      <c r="AB85" s="23">
        <v>49.118525780592243</v>
      </c>
      <c r="AC85" s="22">
        <v>1520.6973925879956</v>
      </c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</row>
    <row r="86" spans="1:78" s="19" customFormat="1" x14ac:dyDescent="0.25">
      <c r="A86" s="16" t="s">
        <v>10</v>
      </c>
      <c r="B86" s="16" t="s">
        <v>11</v>
      </c>
      <c r="C86" s="16">
        <v>27</v>
      </c>
      <c r="D86" s="16" t="s">
        <v>7</v>
      </c>
      <c r="E86" s="17">
        <v>5.2850000000000001E-2</v>
      </c>
      <c r="F86" s="14">
        <v>26.407433260302522</v>
      </c>
      <c r="G86" s="14">
        <v>29.776882939005084</v>
      </c>
      <c r="H86" s="15">
        <v>539.70382216660516</v>
      </c>
      <c r="I86" s="15">
        <v>563.42257216660528</v>
      </c>
      <c r="J86" s="16">
        <v>28.697444894389111</v>
      </c>
      <c r="K86" s="24">
        <v>29.950980831889115</v>
      </c>
      <c r="L86" s="15">
        <v>542.99801124671922</v>
      </c>
      <c r="M86" s="15">
        <v>566.71676124671922</v>
      </c>
      <c r="N86" s="14">
        <v>29.21973857304117</v>
      </c>
      <c r="O86" s="24">
        <v>30.47327451054117</v>
      </c>
      <c r="P86" s="15">
        <v>552.8805784870608</v>
      </c>
      <c r="Q86" s="15">
        <v>576.59932848706092</v>
      </c>
      <c r="R86" s="25">
        <v>29.21973857304117</v>
      </c>
      <c r="S86" s="24">
        <v>30.47327451054117</v>
      </c>
      <c r="T86" s="15">
        <v>552.8805784870608</v>
      </c>
      <c r="U86" s="15">
        <v>576.59932848706092</v>
      </c>
      <c r="V86" s="24">
        <v>72.00636012217484</v>
      </c>
      <c r="W86" s="15">
        <v>1362.4666059068084</v>
      </c>
      <c r="X86" s="24">
        <v>110.57743832169959</v>
      </c>
      <c r="Y86" s="15">
        <v>2092.2883315364161</v>
      </c>
      <c r="Z86" s="24">
        <v>125.71680528941918</v>
      </c>
      <c r="AA86" s="22">
        <v>2973.4343729758557</v>
      </c>
      <c r="AB86" s="23">
        <v>61.421920305942507</v>
      </c>
      <c r="AC86" s="22">
        <v>1162.1933832723273</v>
      </c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</row>
    <row r="87" spans="1:78" s="19" customFormat="1" x14ac:dyDescent="0.25">
      <c r="A87" s="16" t="s">
        <v>10</v>
      </c>
      <c r="B87" s="16" t="s">
        <v>11</v>
      </c>
      <c r="C87" s="16">
        <v>30</v>
      </c>
      <c r="D87" s="16" t="s">
        <v>7</v>
      </c>
      <c r="E87" s="17">
        <v>6.6989999999999994E-2</v>
      </c>
      <c r="F87" s="14">
        <v>65.636754048435634</v>
      </c>
      <c r="G87" s="14">
        <v>72.484863144667315</v>
      </c>
      <c r="H87" s="15">
        <v>1058.3063753122456</v>
      </c>
      <c r="I87" s="15">
        <v>1082.0251253122456</v>
      </c>
      <c r="J87" s="16">
        <v>71.146645047920316</v>
      </c>
      <c r="K87" s="24">
        <v>72.735564110420313</v>
      </c>
      <c r="L87" s="15">
        <v>1062.0487393330395</v>
      </c>
      <c r="M87" s="15">
        <v>1085.7674893330393</v>
      </c>
      <c r="N87" s="14">
        <v>71.898747945179281</v>
      </c>
      <c r="O87" s="24">
        <v>73.487667007679278</v>
      </c>
      <c r="P87" s="15">
        <v>1073.2758313954216</v>
      </c>
      <c r="Q87" s="15">
        <v>1096.9945813954214</v>
      </c>
      <c r="R87" s="25">
        <v>71.898747945179281</v>
      </c>
      <c r="S87" s="24">
        <v>73.487667007679278</v>
      </c>
      <c r="T87" s="15">
        <v>1073.2758313954216</v>
      </c>
      <c r="U87" s="15">
        <v>1096.9945813954214</v>
      </c>
      <c r="V87" s="24">
        <v>132.71473572380674</v>
      </c>
      <c r="W87" s="15">
        <v>1981.1126395552585</v>
      </c>
      <c r="X87" s="24">
        <v>197.94001489212241</v>
      </c>
      <c r="Y87" s="15">
        <v>2954.7695908661353</v>
      </c>
      <c r="Z87" s="24">
        <v>223.61387395003868</v>
      </c>
      <c r="AA87" s="22">
        <v>4172.5233980825251</v>
      </c>
      <c r="AB87" s="23">
        <v>122.31460566893219</v>
      </c>
      <c r="AC87" s="22">
        <v>1825.8636463491894</v>
      </c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</row>
    <row r="88" spans="1:78" s="19" customFormat="1" x14ac:dyDescent="0.25">
      <c r="A88" s="16" t="s">
        <v>10</v>
      </c>
      <c r="B88" s="16" t="s">
        <v>11</v>
      </c>
      <c r="C88" s="16">
        <v>36</v>
      </c>
      <c r="D88" s="16" t="s">
        <v>7</v>
      </c>
      <c r="E88" s="17">
        <v>0.11040000000000001</v>
      </c>
      <c r="F88" s="14">
        <v>78.722453024677662</v>
      </c>
      <c r="G88" s="14">
        <v>87.648693683371391</v>
      </c>
      <c r="H88" s="15">
        <v>770.20057684213225</v>
      </c>
      <c r="I88" s="15">
        <v>793.91932684213225</v>
      </c>
      <c r="J88" s="16">
        <v>85.420122963431609</v>
      </c>
      <c r="K88" s="24">
        <v>88.038672963431594</v>
      </c>
      <c r="L88" s="15">
        <v>773.73299785717018</v>
      </c>
      <c r="M88" s="15">
        <v>797.45174785717018</v>
      </c>
      <c r="N88" s="14">
        <v>86.590060803612204</v>
      </c>
      <c r="O88" s="24">
        <v>89.208610803612217</v>
      </c>
      <c r="P88" s="15">
        <v>784.33026090228429</v>
      </c>
      <c r="Q88" s="15">
        <v>808.04901090228429</v>
      </c>
      <c r="R88" s="25">
        <v>86.590060803612204</v>
      </c>
      <c r="S88" s="24">
        <v>89.208610803612217</v>
      </c>
      <c r="T88" s="15">
        <v>784.33026090228429</v>
      </c>
      <c r="U88" s="15">
        <v>808.04901090228429</v>
      </c>
      <c r="V88" s="24">
        <v>175.22184084421517</v>
      </c>
      <c r="W88" s="15">
        <v>1587.1543554729633</v>
      </c>
      <c r="X88" s="24">
        <v>265.04280287832171</v>
      </c>
      <c r="Y88" s="15">
        <v>2400.7500260717543</v>
      </c>
      <c r="Z88" s="24">
        <v>300.34796503509784</v>
      </c>
      <c r="AA88" s="22">
        <v>3400.6789519372492</v>
      </c>
      <c r="AB88" s="23">
        <v>155.73264731838393</v>
      </c>
      <c r="AC88" s="22">
        <v>1410.621805420144</v>
      </c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</row>
    <row r="89" spans="1:78" s="19" customFormat="1" x14ac:dyDescent="0.25">
      <c r="A89" s="16" t="s">
        <v>10</v>
      </c>
      <c r="B89" s="16" t="s">
        <v>11</v>
      </c>
      <c r="C89" s="16">
        <v>42</v>
      </c>
      <c r="D89" s="16" t="s">
        <v>7</v>
      </c>
      <c r="E89" s="17">
        <v>0.15652000000000002</v>
      </c>
      <c r="F89" s="14">
        <v>98.319319699170819</v>
      </c>
      <c r="G89" s="14">
        <v>109.90968152011777</v>
      </c>
      <c r="H89" s="15">
        <v>678.48979536236732</v>
      </c>
      <c r="I89" s="15">
        <v>702.20854536236754</v>
      </c>
      <c r="J89" s="16">
        <v>106.7065834624413</v>
      </c>
      <c r="K89" s="24">
        <v>110.41904221244131</v>
      </c>
      <c r="L89" s="15">
        <v>681.7440803887124</v>
      </c>
      <c r="M89" s="15">
        <v>705.46283038871263</v>
      </c>
      <c r="N89" s="14">
        <v>108.23466553941188</v>
      </c>
      <c r="O89" s="24">
        <v>111.94712428941189</v>
      </c>
      <c r="P89" s="15">
        <v>691.50693546774767</v>
      </c>
      <c r="Q89" s="15">
        <v>715.22568546774767</v>
      </c>
      <c r="R89" s="25">
        <v>108.23466553941188</v>
      </c>
      <c r="S89" s="24">
        <v>111.94712428941189</v>
      </c>
      <c r="T89" s="15">
        <v>691.50693546774767</v>
      </c>
      <c r="U89" s="15">
        <v>715.22568546774767</v>
      </c>
      <c r="V89" s="24">
        <v>222.82846047744434</v>
      </c>
      <c r="W89" s="15">
        <v>1423.6420935180445</v>
      </c>
      <c r="X89" s="24">
        <v>338.12427064520608</v>
      </c>
      <c r="Y89" s="15">
        <v>2160.2623987043571</v>
      </c>
      <c r="Z89" s="24">
        <v>383.42858960946455</v>
      </c>
      <c r="AA89" s="22">
        <v>3062.1373435460682</v>
      </c>
      <c r="AB89" s="23">
        <v>196.36250493388411</v>
      </c>
      <c r="AC89" s="22">
        <v>1254.5521654349866</v>
      </c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</row>
    <row r="90" spans="1:78" s="19" customFormat="1" x14ac:dyDescent="0.25">
      <c r="A90" s="16" t="s">
        <v>10</v>
      </c>
      <c r="B90" s="16" t="s">
        <v>11</v>
      </c>
      <c r="C90" s="16">
        <v>48</v>
      </c>
      <c r="D90" s="16" t="s">
        <v>7</v>
      </c>
      <c r="E90" s="17">
        <v>0.34495999999999999</v>
      </c>
      <c r="F90" s="14">
        <v>130.57899673539458</v>
      </c>
      <c r="G90" s="14">
        <v>149.2237486026454</v>
      </c>
      <c r="H90" s="15">
        <v>408.86400916815109</v>
      </c>
      <c r="I90" s="15">
        <v>432.58275916815109</v>
      </c>
      <c r="J90" s="16">
        <v>142.00871804197837</v>
      </c>
      <c r="K90" s="24">
        <v>150.19073804197839</v>
      </c>
      <c r="L90" s="15">
        <v>411.66720211612466</v>
      </c>
      <c r="M90" s="15">
        <v>435.38595211612471</v>
      </c>
      <c r="N90" s="14">
        <v>144.9096863599772</v>
      </c>
      <c r="O90" s="24">
        <v>153.09170635997722</v>
      </c>
      <c r="P90" s="15">
        <v>420.0767809600452</v>
      </c>
      <c r="Q90" s="15">
        <v>443.79553096004531</v>
      </c>
      <c r="R90" s="25">
        <v>144.9096863599772</v>
      </c>
      <c r="S90" s="24">
        <v>153.09170635997722</v>
      </c>
      <c r="T90" s="15">
        <v>420.0767809600452</v>
      </c>
      <c r="U90" s="15">
        <v>443.79553096004531</v>
      </c>
      <c r="V90" s="24">
        <v>334.82458462605086</v>
      </c>
      <c r="W90" s="15">
        <v>970.61857788164104</v>
      </c>
      <c r="X90" s="24">
        <v>517.1631464886475</v>
      </c>
      <c r="Y90" s="15">
        <v>1499.1974330028047</v>
      </c>
      <c r="Z90" s="24">
        <v>588.69371867692746</v>
      </c>
      <c r="AA90" s="22">
        <v>2133.1955830999514</v>
      </c>
      <c r="AB90" s="23">
        <v>280.82576802561499</v>
      </c>
      <c r="AC90" s="22">
        <v>814.08211974030314</v>
      </c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</row>
    <row r="91" spans="1:78" s="19" customFormat="1" x14ac:dyDescent="0.25">
      <c r="A91" s="16" t="s">
        <v>10</v>
      </c>
      <c r="B91" s="16" t="s">
        <v>11</v>
      </c>
      <c r="C91" s="16">
        <v>52</v>
      </c>
      <c r="D91" s="16" t="s">
        <v>7</v>
      </c>
      <c r="E91" s="17">
        <v>0.37630999999999998</v>
      </c>
      <c r="F91" s="14">
        <v>138.79176054530075</v>
      </c>
      <c r="G91" s="14">
        <v>158.83814857038575</v>
      </c>
      <c r="H91" s="15">
        <v>398.37513156144075</v>
      </c>
      <c r="I91" s="15">
        <v>422.09388156144075</v>
      </c>
      <c r="J91" s="16">
        <v>150.98996300356228</v>
      </c>
      <c r="K91" s="24">
        <v>159.9155658160623</v>
      </c>
      <c r="L91" s="15">
        <v>401.23824241599294</v>
      </c>
      <c r="M91" s="15">
        <v>424.95699241599294</v>
      </c>
      <c r="N91" s="14">
        <v>154.22221474059191</v>
      </c>
      <c r="O91" s="24">
        <v>163.14781755309187</v>
      </c>
      <c r="P91" s="15">
        <v>409.82757497964951</v>
      </c>
      <c r="Q91" s="15">
        <v>433.54632497964951</v>
      </c>
      <c r="R91" s="25">
        <v>154.22221474059191</v>
      </c>
      <c r="S91" s="24">
        <v>163.14781755309187</v>
      </c>
      <c r="T91" s="15">
        <v>409.82757497964951</v>
      </c>
      <c r="U91" s="15">
        <v>433.54632497964951</v>
      </c>
      <c r="V91" s="24">
        <v>364.9384731737095</v>
      </c>
      <c r="W91" s="15">
        <v>969.78149178525553</v>
      </c>
      <c r="X91" s="24">
        <v>565.3990569683001</v>
      </c>
      <c r="Y91" s="15">
        <v>1502.4821476131383</v>
      </c>
      <c r="Z91" s="24">
        <v>644.01800723616759</v>
      </c>
      <c r="AA91" s="22">
        <v>2139.2535650001582</v>
      </c>
      <c r="AB91" s="23">
        <v>303.42282924089346</v>
      </c>
      <c r="AC91" s="22">
        <v>806.31083213545617</v>
      </c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</row>
    <row r="92" spans="1:78" s="19" customFormat="1" x14ac:dyDescent="0.25">
      <c r="A92" s="16" t="s">
        <v>10</v>
      </c>
      <c r="B92" s="16" t="s">
        <v>11</v>
      </c>
      <c r="C92" s="16">
        <v>56</v>
      </c>
      <c r="D92" s="16" t="s">
        <v>7</v>
      </c>
      <c r="E92" s="17">
        <v>0.40879000000000004</v>
      </c>
      <c r="F92" s="14">
        <v>147.31399570493161</v>
      </c>
      <c r="G92" s="14">
        <v>168.81361867996344</v>
      </c>
      <c r="H92" s="15">
        <v>389.24051681172102</v>
      </c>
      <c r="I92" s="15">
        <v>412.95926681172102</v>
      </c>
      <c r="J92" s="16">
        <v>160.31144499009673</v>
      </c>
      <c r="K92" s="24">
        <v>170.00743280259675</v>
      </c>
      <c r="L92" s="15">
        <v>392.16087719879823</v>
      </c>
      <c r="M92" s="15">
        <v>415.87962719879829</v>
      </c>
      <c r="N92" s="14">
        <v>163.89288735799656</v>
      </c>
      <c r="O92" s="24">
        <v>173.58887517049655</v>
      </c>
      <c r="P92" s="15">
        <v>400.92195836002981</v>
      </c>
      <c r="Q92" s="15">
        <v>424.64070836002975</v>
      </c>
      <c r="R92" s="25">
        <v>163.89288735799656</v>
      </c>
      <c r="S92" s="24">
        <v>173.58887517049655</v>
      </c>
      <c r="T92" s="15">
        <v>400.92195836002981</v>
      </c>
      <c r="U92" s="15">
        <v>424.64070836002975</v>
      </c>
      <c r="V92" s="24">
        <v>396.51501326554904</v>
      </c>
      <c r="W92" s="15">
        <v>969.97238989590971</v>
      </c>
      <c r="X92" s="24">
        <v>616.02262479082242</v>
      </c>
      <c r="Y92" s="15">
        <v>1506.9415220304372</v>
      </c>
      <c r="Z92" s="24">
        <v>702.09128352839036</v>
      </c>
      <c r="AA92" s="22">
        <v>2146.8580552618405</v>
      </c>
      <c r="AB92" s="23">
        <v>327.04894553221754</v>
      </c>
      <c r="AC92" s="22">
        <v>800.04145290300028</v>
      </c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</row>
    <row r="93" spans="1:78" s="19" customFormat="1" x14ac:dyDescent="0.25">
      <c r="A93" s="16" t="s">
        <v>10</v>
      </c>
      <c r="B93" s="16" t="s">
        <v>8</v>
      </c>
      <c r="C93" s="16">
        <v>12</v>
      </c>
      <c r="D93" s="16" t="s">
        <v>7</v>
      </c>
      <c r="E93" s="17">
        <v>2.1999999999999999E-2</v>
      </c>
      <c r="F93" s="14">
        <v>17.881856459999998</v>
      </c>
      <c r="G93" s="14">
        <v>19.7321025</v>
      </c>
      <c r="H93" s="15">
        <v>877.93875000000003</v>
      </c>
      <c r="I93" s="15">
        <v>896.91375000000005</v>
      </c>
      <c r="J93" s="16"/>
      <c r="K93" s="16"/>
      <c r="L93" s="15"/>
      <c r="M93" s="15"/>
      <c r="N93" s="14">
        <v>19.487325000000002</v>
      </c>
      <c r="O93" s="14">
        <v>19.904775000000001</v>
      </c>
      <c r="P93" s="15">
        <v>885.78750000000002</v>
      </c>
      <c r="Q93" s="15">
        <v>904.76250000000005</v>
      </c>
      <c r="R93" s="16"/>
      <c r="S93" s="16"/>
      <c r="T93" s="15"/>
      <c r="U93" s="15"/>
      <c r="V93" s="16"/>
      <c r="W93" s="16"/>
      <c r="X93" s="16"/>
      <c r="Y93" s="16"/>
      <c r="Z93" s="16"/>
      <c r="AA93" s="21"/>
      <c r="AB93" s="21"/>
      <c r="AC93" s="20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</row>
    <row r="94" spans="1:78" s="19" customFormat="1" x14ac:dyDescent="0.25">
      <c r="A94" s="16" t="s">
        <v>10</v>
      </c>
      <c r="B94" s="16" t="s">
        <v>8</v>
      </c>
      <c r="C94" s="16">
        <v>16</v>
      </c>
      <c r="D94" s="16" t="s">
        <v>7</v>
      </c>
      <c r="E94" s="17">
        <v>0.05</v>
      </c>
      <c r="F94" s="14">
        <v>21.878439959999998</v>
      </c>
      <c r="G94" s="14">
        <v>24.580214999999999</v>
      </c>
      <c r="H94" s="15">
        <v>472.6293</v>
      </c>
      <c r="I94" s="15">
        <v>491.60429999999997</v>
      </c>
      <c r="J94" s="16"/>
      <c r="K94" s="16"/>
      <c r="L94" s="15"/>
      <c r="M94" s="15"/>
      <c r="N94" s="14">
        <v>24.198817500000001</v>
      </c>
      <c r="O94" s="14">
        <v>25.147567500000001</v>
      </c>
      <c r="P94" s="15">
        <v>483.97635000000002</v>
      </c>
      <c r="Q94" s="15">
        <v>502.95134999999999</v>
      </c>
      <c r="R94" s="16"/>
      <c r="S94" s="16"/>
      <c r="T94" s="15"/>
      <c r="U94" s="15"/>
      <c r="V94" s="16"/>
      <c r="W94" s="16"/>
      <c r="X94" s="16"/>
      <c r="Y94" s="16"/>
      <c r="Z94" s="16"/>
      <c r="AA94" s="21"/>
      <c r="AB94" s="21"/>
      <c r="AC94" s="20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</row>
    <row r="95" spans="1:78" s="19" customFormat="1" x14ac:dyDescent="0.25">
      <c r="A95" s="16" t="s">
        <v>10</v>
      </c>
      <c r="B95" s="16" t="s">
        <v>8</v>
      </c>
      <c r="C95" s="16">
        <v>20</v>
      </c>
      <c r="D95" s="16" t="s">
        <v>7</v>
      </c>
      <c r="E95" s="17">
        <v>7.5999999999999998E-2</v>
      </c>
      <c r="F95" s="14">
        <v>30.07714554</v>
      </c>
      <c r="G95" s="14">
        <v>33.929197500000001</v>
      </c>
      <c r="H95" s="15">
        <v>427.46180921052633</v>
      </c>
      <c r="I95" s="15">
        <v>446.43680921052629</v>
      </c>
      <c r="J95" s="16"/>
      <c r="K95" s="16"/>
      <c r="L95" s="15"/>
      <c r="M95" s="15"/>
      <c r="N95" s="14">
        <v>33.597134999999994</v>
      </c>
      <c r="O95" s="14">
        <v>35.039234999999998</v>
      </c>
      <c r="P95" s="15">
        <v>442.06756578947369</v>
      </c>
      <c r="Q95" s="15">
        <v>461.04256578947366</v>
      </c>
      <c r="R95" s="16"/>
      <c r="S95" s="16"/>
      <c r="T95" s="15"/>
      <c r="U95" s="15"/>
      <c r="V95" s="16"/>
      <c r="W95" s="16"/>
      <c r="X95" s="16"/>
      <c r="Y95" s="16"/>
      <c r="Z95" s="16"/>
      <c r="AA95" s="21"/>
      <c r="AB95" s="21"/>
      <c r="AC95" s="20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</row>
    <row r="96" spans="1:78" s="19" customFormat="1" x14ac:dyDescent="0.25">
      <c r="A96" s="16" t="s">
        <v>10</v>
      </c>
      <c r="B96" s="16" t="s">
        <v>8</v>
      </c>
      <c r="C96" s="16">
        <v>24</v>
      </c>
      <c r="D96" s="16" t="s">
        <v>7</v>
      </c>
      <c r="E96" s="17">
        <v>0.13100000000000001</v>
      </c>
      <c r="F96" s="14">
        <v>30.07714554</v>
      </c>
      <c r="G96" s="14">
        <v>34.972822499999999</v>
      </c>
      <c r="H96" s="15">
        <v>247.99311068702292</v>
      </c>
      <c r="I96" s="15">
        <v>266.96811068702289</v>
      </c>
      <c r="J96" s="16"/>
      <c r="K96" s="16"/>
      <c r="L96" s="15"/>
      <c r="M96" s="15"/>
      <c r="N96" s="14">
        <v>33.597134999999994</v>
      </c>
      <c r="O96" s="14">
        <v>36.082859999999997</v>
      </c>
      <c r="P96" s="15">
        <v>256.46667938931296</v>
      </c>
      <c r="Q96" s="15">
        <v>275.44167938931292</v>
      </c>
      <c r="R96" s="16"/>
      <c r="S96" s="16"/>
      <c r="T96" s="15"/>
      <c r="U96" s="15"/>
      <c r="V96" s="16"/>
      <c r="W96" s="16"/>
      <c r="X96" s="16"/>
      <c r="Y96" s="16"/>
      <c r="Z96" s="16"/>
      <c r="AA96" s="21"/>
      <c r="AB96" s="21"/>
      <c r="AC96" s="20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</row>
    <row r="97" spans="1:78" s="19" customFormat="1" x14ac:dyDescent="0.25">
      <c r="A97" s="16" t="s">
        <v>10</v>
      </c>
      <c r="B97" s="16" t="s">
        <v>8</v>
      </c>
      <c r="C97" s="16">
        <v>30</v>
      </c>
      <c r="D97" s="16" t="s">
        <v>7</v>
      </c>
      <c r="E97" s="17">
        <v>0.33</v>
      </c>
      <c r="F97" s="14">
        <v>64.641883409999991</v>
      </c>
      <c r="G97" s="14">
        <v>76.083108750000008</v>
      </c>
      <c r="H97" s="15">
        <v>211.57987499999996</v>
      </c>
      <c r="I97" s="15">
        <v>230.55487500000001</v>
      </c>
      <c r="J97" s="16"/>
      <c r="K97" s="16"/>
      <c r="L97" s="15"/>
      <c r="M97" s="15"/>
      <c r="N97" s="14">
        <v>71.708422500000012</v>
      </c>
      <c r="O97" s="14">
        <v>77.970172500000018</v>
      </c>
      <c r="P97" s="15">
        <v>217.29825000000002</v>
      </c>
      <c r="Q97" s="15">
        <v>236.27325000000002</v>
      </c>
      <c r="R97" s="16"/>
      <c r="S97" s="16"/>
      <c r="T97" s="15"/>
      <c r="U97" s="15"/>
      <c r="V97" s="16"/>
      <c r="W97" s="16"/>
      <c r="X97" s="16"/>
      <c r="Y97" s="16"/>
      <c r="Z97" s="16"/>
      <c r="AA97" s="21"/>
      <c r="AB97" s="21"/>
      <c r="AC97" s="20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</row>
    <row r="98" spans="1:78" s="19" customFormat="1" x14ac:dyDescent="0.25">
      <c r="A98" s="16" t="s">
        <v>10</v>
      </c>
      <c r="B98" s="16" t="s">
        <v>8</v>
      </c>
      <c r="C98" s="16">
        <v>36</v>
      </c>
      <c r="D98" s="16" t="s">
        <v>7</v>
      </c>
      <c r="E98" s="17">
        <v>0.41</v>
      </c>
      <c r="F98" s="14">
        <v>78.196010880000003</v>
      </c>
      <c r="G98" s="14">
        <v>92.241270000000014</v>
      </c>
      <c r="H98" s="15">
        <v>206.00370731707321</v>
      </c>
      <c r="I98" s="15">
        <v>224.9787073170732</v>
      </c>
      <c r="J98" s="16"/>
      <c r="K98" s="16"/>
      <c r="L98" s="15"/>
      <c r="M98" s="15"/>
      <c r="N98" s="14">
        <v>87.618960000000001</v>
      </c>
      <c r="O98" s="14">
        <v>95.398710000000023</v>
      </c>
      <c r="P98" s="15">
        <v>213.70478048780495</v>
      </c>
      <c r="Q98" s="15">
        <v>232.67978048780495</v>
      </c>
      <c r="R98" s="16"/>
      <c r="S98" s="16"/>
      <c r="T98" s="15"/>
      <c r="U98" s="15"/>
      <c r="V98" s="16"/>
      <c r="W98" s="16"/>
      <c r="X98" s="16"/>
      <c r="Y98" s="16"/>
      <c r="Z98" s="16"/>
      <c r="AA98" s="21"/>
      <c r="AB98" s="21"/>
      <c r="AC98" s="20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</row>
    <row r="99" spans="1:78" s="19" customFormat="1" x14ac:dyDescent="0.25">
      <c r="A99" s="16" t="s">
        <v>10</v>
      </c>
      <c r="B99" s="16" t="s">
        <v>8</v>
      </c>
      <c r="C99" s="16">
        <v>42</v>
      </c>
      <c r="D99" s="16" t="s">
        <v>7</v>
      </c>
      <c r="E99" s="17">
        <v>0.61</v>
      </c>
      <c r="F99" s="14">
        <v>122.18126699999998</v>
      </c>
      <c r="G99" s="14">
        <v>143.545875</v>
      </c>
      <c r="H99" s="15">
        <v>216.34610655737703</v>
      </c>
      <c r="I99" s="15">
        <v>235.32110655737705</v>
      </c>
      <c r="J99" s="16"/>
      <c r="K99" s="16"/>
      <c r="L99" s="15"/>
      <c r="M99" s="15"/>
      <c r="N99" s="14">
        <v>136.90462499999998</v>
      </c>
      <c r="O99" s="14">
        <v>148.479375</v>
      </c>
      <c r="P99" s="15">
        <v>224.43381147540984</v>
      </c>
      <c r="Q99" s="15">
        <v>243.40881147540983</v>
      </c>
      <c r="R99" s="16"/>
      <c r="S99" s="16"/>
      <c r="T99" s="15"/>
      <c r="U99" s="15"/>
      <c r="V99" s="16"/>
      <c r="W99" s="16"/>
      <c r="X99" s="16"/>
      <c r="Y99" s="16"/>
      <c r="Z99" s="16"/>
      <c r="AA99" s="21"/>
      <c r="AB99" s="21"/>
      <c r="AC99" s="20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</row>
    <row r="100" spans="1:78" s="19" customFormat="1" x14ac:dyDescent="0.25">
      <c r="A100" s="16" t="s">
        <v>10</v>
      </c>
      <c r="B100" s="16" t="s">
        <v>8</v>
      </c>
      <c r="C100" s="16">
        <v>48</v>
      </c>
      <c r="D100" s="16" t="s">
        <v>7</v>
      </c>
      <c r="E100" s="17">
        <v>0.74</v>
      </c>
      <c r="F100" s="14">
        <v>146.27495609999997</v>
      </c>
      <c r="G100" s="14">
        <v>172.03683749999996</v>
      </c>
      <c r="H100" s="15">
        <v>213.50721283783781</v>
      </c>
      <c r="I100" s="15">
        <v>232.48221283783781</v>
      </c>
      <c r="J100" s="16"/>
      <c r="K100" s="16"/>
      <c r="L100" s="15"/>
      <c r="M100" s="15"/>
      <c r="N100" s="14">
        <v>164.0142075</v>
      </c>
      <c r="O100" s="14">
        <v>178.05570749999998</v>
      </c>
      <c r="P100" s="15">
        <v>221.64082094594593</v>
      </c>
      <c r="Q100" s="15">
        <v>240.61582094594593</v>
      </c>
      <c r="R100" s="16"/>
      <c r="S100" s="16"/>
      <c r="T100" s="15"/>
      <c r="U100" s="15"/>
      <c r="V100" s="16"/>
      <c r="W100" s="16"/>
      <c r="X100" s="16"/>
      <c r="Y100" s="16"/>
      <c r="Z100" s="16"/>
      <c r="AA100" s="21"/>
      <c r="AB100" s="21"/>
      <c r="AC100" s="20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</row>
    <row r="101" spans="1:78" s="19" customFormat="1" x14ac:dyDescent="0.25">
      <c r="A101" s="16" t="s">
        <v>10</v>
      </c>
      <c r="B101" s="16" t="s">
        <v>8</v>
      </c>
      <c r="C101" s="16">
        <v>56</v>
      </c>
      <c r="D101" s="16" t="s">
        <v>7</v>
      </c>
      <c r="E101" s="17">
        <v>0.95</v>
      </c>
      <c r="F101" s="14">
        <v>188.21510334899997</v>
      </c>
      <c r="G101" s="14">
        <v>221.32221787500001</v>
      </c>
      <c r="H101" s="15">
        <v>213.99575565789476</v>
      </c>
      <c r="I101" s="15">
        <v>232.97075565789476</v>
      </c>
      <c r="J101" s="16"/>
      <c r="K101" s="16"/>
      <c r="L101" s="15"/>
      <c r="M101" s="15"/>
      <c r="N101" s="14">
        <v>211.534912875</v>
      </c>
      <c r="O101" s="14">
        <v>229.56116287499998</v>
      </c>
      <c r="P101" s="15">
        <v>222.66832934210527</v>
      </c>
      <c r="Q101" s="15">
        <v>241.64332934210526</v>
      </c>
      <c r="R101" s="16"/>
      <c r="S101" s="16"/>
      <c r="T101" s="15"/>
      <c r="U101" s="15"/>
      <c r="V101" s="16"/>
      <c r="W101" s="16"/>
      <c r="X101" s="16"/>
      <c r="Y101" s="16"/>
      <c r="Z101" s="16"/>
      <c r="AA101" s="21"/>
      <c r="AB101" s="21"/>
      <c r="AC101" s="20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</row>
    <row r="102" spans="1:78" s="19" customFormat="1" x14ac:dyDescent="0.25">
      <c r="A102" s="16" t="s">
        <v>10</v>
      </c>
      <c r="B102" s="16" t="s">
        <v>8</v>
      </c>
      <c r="C102" s="16">
        <v>64</v>
      </c>
      <c r="D102" s="16" t="s">
        <v>7</v>
      </c>
      <c r="E102" s="17">
        <v>1.21</v>
      </c>
      <c r="F102" s="14">
        <v>241.18582105799996</v>
      </c>
      <c r="G102" s="14">
        <v>283.47075075000004</v>
      </c>
      <c r="H102" s="15">
        <v>215.29834772727273</v>
      </c>
      <c r="I102" s="15">
        <v>234.27334772727278</v>
      </c>
      <c r="J102" s="16"/>
      <c r="K102" s="16"/>
      <c r="L102" s="15"/>
      <c r="M102" s="15"/>
      <c r="N102" s="14">
        <v>271.06869074999997</v>
      </c>
      <c r="O102" s="14">
        <v>294.02844075000007</v>
      </c>
      <c r="P102" s="15">
        <v>224.02371136363635</v>
      </c>
      <c r="Q102" s="15">
        <v>242.9987113636364</v>
      </c>
      <c r="R102" s="16"/>
      <c r="S102" s="16"/>
      <c r="T102" s="15"/>
      <c r="U102" s="15"/>
      <c r="V102" s="16"/>
      <c r="W102" s="16"/>
      <c r="X102" s="16"/>
      <c r="Y102" s="16"/>
      <c r="Z102" s="16"/>
      <c r="AA102" s="21"/>
      <c r="AB102" s="21"/>
      <c r="AC102" s="20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</row>
    <row r="103" spans="1:78" s="19" customFormat="1" x14ac:dyDescent="0.25">
      <c r="A103" s="16" t="s">
        <v>10</v>
      </c>
      <c r="B103" s="16" t="s">
        <v>8</v>
      </c>
      <c r="C103" s="16">
        <v>72</v>
      </c>
      <c r="D103" s="16" t="s">
        <v>7</v>
      </c>
      <c r="E103" s="17">
        <v>1.53</v>
      </c>
      <c r="F103" s="14">
        <v>286.72631909999996</v>
      </c>
      <c r="G103" s="14">
        <v>338.73221250000006</v>
      </c>
      <c r="H103" s="15">
        <v>202.41860294117643</v>
      </c>
      <c r="I103" s="15">
        <v>221.39360294117651</v>
      </c>
      <c r="J103" s="16"/>
      <c r="K103" s="16"/>
      <c r="L103" s="15"/>
      <c r="M103" s="15"/>
      <c r="N103" s="14">
        <v>326.90604375000004</v>
      </c>
      <c r="O103" s="14">
        <v>355.93779375000008</v>
      </c>
      <c r="P103" s="15">
        <v>213.66408088235298</v>
      </c>
      <c r="Q103" s="15">
        <v>232.63908088235297</v>
      </c>
      <c r="R103" s="16"/>
      <c r="S103" s="16"/>
      <c r="T103" s="15"/>
      <c r="U103" s="15"/>
      <c r="V103" s="16"/>
      <c r="W103" s="16"/>
      <c r="X103" s="16"/>
      <c r="Y103" s="16"/>
      <c r="Z103" s="16"/>
      <c r="AA103" s="21"/>
      <c r="AB103" s="21"/>
      <c r="AC103" s="20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</row>
    <row r="104" spans="1:78" s="19" customFormat="1" x14ac:dyDescent="0.25">
      <c r="A104" s="16" t="s">
        <v>10</v>
      </c>
      <c r="B104" s="16" t="s">
        <v>8</v>
      </c>
      <c r="C104" s="16">
        <v>80</v>
      </c>
      <c r="D104" s="16" t="s">
        <v>7</v>
      </c>
      <c r="E104" s="17">
        <v>2.27</v>
      </c>
      <c r="F104" s="14">
        <v>415.18793159999996</v>
      </c>
      <c r="G104" s="14">
        <v>491.52840000000003</v>
      </c>
      <c r="H104" s="15">
        <v>197.55733480176212</v>
      </c>
      <c r="I104" s="15">
        <v>216.53233480176215</v>
      </c>
      <c r="J104" s="16"/>
      <c r="K104" s="16"/>
      <c r="L104" s="15"/>
      <c r="M104" s="15"/>
      <c r="N104" s="14">
        <v>473.36932500000006</v>
      </c>
      <c r="O104" s="14">
        <v>516.44257500000003</v>
      </c>
      <c r="P104" s="15">
        <v>208.53274229074893</v>
      </c>
      <c r="Q104" s="15">
        <v>227.50774229074892</v>
      </c>
      <c r="R104" s="16"/>
      <c r="S104" s="16"/>
      <c r="T104" s="15"/>
      <c r="U104" s="15"/>
      <c r="V104" s="16"/>
      <c r="W104" s="16"/>
      <c r="X104" s="16"/>
      <c r="Y104" s="16"/>
      <c r="Z104" s="16"/>
      <c r="AA104" s="21"/>
      <c r="AB104" s="21"/>
      <c r="AC104" s="20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</row>
    <row r="105" spans="1:78" s="19" customFormat="1" x14ac:dyDescent="0.25">
      <c r="A105" s="16" t="s">
        <v>10</v>
      </c>
      <c r="B105" s="16" t="s">
        <v>8</v>
      </c>
      <c r="C105" s="16">
        <v>90</v>
      </c>
      <c r="D105" s="16" t="s">
        <v>7</v>
      </c>
      <c r="E105" s="17">
        <v>2.88</v>
      </c>
      <c r="F105" s="14">
        <v>526.17876479999995</v>
      </c>
      <c r="G105" s="14">
        <v>622.98720000000003</v>
      </c>
      <c r="H105" s="15">
        <v>197.34</v>
      </c>
      <c r="I105" s="15">
        <v>216.315</v>
      </c>
      <c r="J105" s="16"/>
      <c r="K105" s="14"/>
      <c r="L105" s="15"/>
      <c r="M105" s="15"/>
      <c r="N105" s="14">
        <v>599.91360000000009</v>
      </c>
      <c r="O105" s="14">
        <v>654.5616</v>
      </c>
      <c r="P105" s="15">
        <v>208.30333333333337</v>
      </c>
      <c r="Q105" s="15">
        <v>227.27833333333336</v>
      </c>
      <c r="R105" s="14"/>
      <c r="S105" s="14"/>
      <c r="T105" s="15"/>
      <c r="U105" s="15"/>
      <c r="V105" s="14"/>
      <c r="W105" s="14"/>
      <c r="X105" s="14"/>
      <c r="Y105" s="14"/>
      <c r="Z105" s="14"/>
      <c r="AA105" s="13"/>
      <c r="AB105" s="13"/>
      <c r="AC105" s="18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</row>
    <row r="106" spans="1:78" s="19" customFormat="1" x14ac:dyDescent="0.25">
      <c r="A106" s="16" t="s">
        <v>9</v>
      </c>
      <c r="B106" s="16" t="s">
        <v>8</v>
      </c>
      <c r="C106" s="16">
        <v>16</v>
      </c>
      <c r="D106" s="16" t="s">
        <v>7</v>
      </c>
      <c r="E106" s="17">
        <v>0.42</v>
      </c>
      <c r="F106" s="14">
        <v>56.249058059999989</v>
      </c>
      <c r="G106" s="14">
        <v>68.725552499999992</v>
      </c>
      <c r="H106" s="15">
        <v>144.65726785714284</v>
      </c>
      <c r="I106" s="15">
        <v>163.63226785714284</v>
      </c>
      <c r="J106" s="16"/>
      <c r="K106" s="14"/>
      <c r="L106" s="15"/>
      <c r="M106" s="15"/>
      <c r="N106" s="14">
        <v>63.494144999999996</v>
      </c>
      <c r="O106" s="14">
        <v>71.463645</v>
      </c>
      <c r="P106" s="15">
        <v>151.17653571428571</v>
      </c>
      <c r="Q106" s="15">
        <v>170.1515357142857</v>
      </c>
      <c r="R106" s="14"/>
      <c r="S106" s="14"/>
      <c r="T106" s="15"/>
      <c r="U106" s="15"/>
      <c r="V106" s="14"/>
      <c r="W106" s="14"/>
      <c r="X106" s="14"/>
      <c r="Y106" s="14"/>
      <c r="Z106" s="14"/>
      <c r="AA106" s="13"/>
      <c r="AB106" s="13"/>
      <c r="AC106" s="18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</row>
    <row r="107" spans="1:78" s="19" customFormat="1" x14ac:dyDescent="0.25">
      <c r="A107" s="16" t="s">
        <v>9</v>
      </c>
      <c r="B107" s="16" t="s">
        <v>8</v>
      </c>
      <c r="C107" s="16">
        <v>20</v>
      </c>
      <c r="D107" s="16" t="s">
        <v>7</v>
      </c>
      <c r="E107" s="17">
        <v>0.74</v>
      </c>
      <c r="F107" s="14">
        <v>88.290238919999965</v>
      </c>
      <c r="G107" s="14">
        <v>109.40605499999998</v>
      </c>
      <c r="H107" s="15">
        <v>128.87102027027026</v>
      </c>
      <c r="I107" s="15">
        <v>147.84602027027026</v>
      </c>
      <c r="J107" s="16"/>
      <c r="K107" s="14"/>
      <c r="L107" s="15"/>
      <c r="M107" s="15"/>
      <c r="N107" s="14">
        <v>100.1253825</v>
      </c>
      <c r="O107" s="14">
        <v>114.1668825</v>
      </c>
      <c r="P107" s="15">
        <v>135.30457094594595</v>
      </c>
      <c r="Q107" s="15">
        <v>154.27957094594595</v>
      </c>
      <c r="R107" s="14"/>
      <c r="S107" s="14"/>
      <c r="T107" s="15"/>
      <c r="U107" s="15"/>
      <c r="V107" s="14"/>
      <c r="W107" s="14"/>
      <c r="X107" s="14"/>
      <c r="Y107" s="14"/>
      <c r="Z107" s="14"/>
      <c r="AA107" s="13"/>
      <c r="AB107" s="13"/>
      <c r="AC107" s="18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</row>
    <row r="108" spans="1:78" s="19" customFormat="1" x14ac:dyDescent="0.25">
      <c r="A108" s="16" t="s">
        <v>9</v>
      </c>
      <c r="B108" s="16" t="s">
        <v>8</v>
      </c>
      <c r="C108" s="16">
        <v>24</v>
      </c>
      <c r="D108" s="16" t="s">
        <v>7</v>
      </c>
      <c r="E108" s="17">
        <v>1.3</v>
      </c>
      <c r="F108" s="14">
        <v>153.53731926</v>
      </c>
      <c r="G108" s="14">
        <v>190.5071025</v>
      </c>
      <c r="H108" s="15">
        <v>127.56892499999999</v>
      </c>
      <c r="I108" s="15">
        <v>146.543925</v>
      </c>
      <c r="J108" s="16"/>
      <c r="K108" s="14"/>
      <c r="L108" s="15"/>
      <c r="M108" s="15"/>
      <c r="N108" s="14">
        <v>174.201885</v>
      </c>
      <c r="O108" s="14">
        <v>198.86938499999999</v>
      </c>
      <c r="P108" s="15">
        <v>134.00145000000001</v>
      </c>
      <c r="Q108" s="15">
        <v>152.97645000000003</v>
      </c>
      <c r="R108" s="14"/>
      <c r="S108" s="14"/>
      <c r="T108" s="15"/>
      <c r="U108" s="15"/>
      <c r="V108" s="14"/>
      <c r="W108" s="14"/>
      <c r="X108" s="14"/>
      <c r="Y108" s="14"/>
      <c r="Z108" s="14"/>
      <c r="AA108" s="13"/>
      <c r="AB108" s="13"/>
      <c r="AC108" s="18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</row>
    <row r="109" spans="1:78" s="19" customFormat="1" x14ac:dyDescent="0.25">
      <c r="A109" s="16" t="s">
        <v>9</v>
      </c>
      <c r="B109" s="16" t="s">
        <v>8</v>
      </c>
      <c r="C109" s="16">
        <v>30</v>
      </c>
      <c r="D109" s="16" t="s">
        <v>7</v>
      </c>
      <c r="E109" s="17">
        <v>2.08</v>
      </c>
      <c r="F109" s="14">
        <v>234.31398119999994</v>
      </c>
      <c r="G109" s="14">
        <v>292.55654999999996</v>
      </c>
      <c r="H109" s="15">
        <v>121.67718749999997</v>
      </c>
      <c r="I109" s="15">
        <v>140.65218749999997</v>
      </c>
      <c r="J109" s="16"/>
      <c r="K109" s="14"/>
      <c r="L109" s="15"/>
      <c r="M109" s="15"/>
      <c r="N109" s="14">
        <v>267.14902499999994</v>
      </c>
      <c r="O109" s="14">
        <v>306.61702500000001</v>
      </c>
      <c r="P109" s="15">
        <v>128.43703124999996</v>
      </c>
      <c r="Q109" s="15">
        <v>147.41203125000001</v>
      </c>
      <c r="R109" s="14"/>
      <c r="S109" s="14"/>
      <c r="T109" s="15"/>
      <c r="U109" s="15"/>
      <c r="V109" s="14"/>
      <c r="W109" s="14"/>
      <c r="X109" s="14"/>
      <c r="Y109" s="14"/>
      <c r="Z109" s="14"/>
      <c r="AA109" s="13"/>
      <c r="AB109" s="13"/>
      <c r="AC109" s="18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</row>
    <row r="110" spans="1:78" s="19" customFormat="1" x14ac:dyDescent="0.25">
      <c r="A110" s="16" t="s">
        <v>9</v>
      </c>
      <c r="B110" s="16" t="s">
        <v>8</v>
      </c>
      <c r="C110" s="16">
        <v>36</v>
      </c>
      <c r="D110" s="16" t="s">
        <v>7</v>
      </c>
      <c r="E110" s="17">
        <v>3.28</v>
      </c>
      <c r="F110" s="14">
        <v>365.85867239999988</v>
      </c>
      <c r="G110" s="14">
        <v>457.41134999999997</v>
      </c>
      <c r="H110" s="15">
        <v>120.47967987804877</v>
      </c>
      <c r="I110" s="15">
        <v>139.45467987804878</v>
      </c>
      <c r="J110" s="16"/>
      <c r="K110" s="14"/>
      <c r="L110" s="15"/>
      <c r="M110" s="15"/>
      <c r="N110" s="14">
        <v>417.12742500000002</v>
      </c>
      <c r="O110" s="14">
        <v>479.36542500000002</v>
      </c>
      <c r="P110" s="15">
        <v>127.17299542682927</v>
      </c>
      <c r="Q110" s="15">
        <v>146.14799542682928</v>
      </c>
      <c r="R110" s="14"/>
      <c r="S110" s="14"/>
      <c r="T110" s="15"/>
      <c r="U110" s="15"/>
      <c r="V110" s="14"/>
      <c r="W110" s="14"/>
      <c r="X110" s="14"/>
      <c r="Y110" s="14"/>
      <c r="Z110" s="14"/>
      <c r="AA110" s="13"/>
      <c r="AB110" s="13"/>
      <c r="AC110" s="18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</row>
    <row r="111" spans="1:78" s="10" customFormat="1" x14ac:dyDescent="0.25">
      <c r="A111" s="16" t="s">
        <v>9</v>
      </c>
      <c r="B111" s="16" t="s">
        <v>8</v>
      </c>
      <c r="C111" s="16">
        <v>42</v>
      </c>
      <c r="D111" s="16" t="s">
        <v>7</v>
      </c>
      <c r="E111" s="17">
        <v>5.29</v>
      </c>
      <c r="F111" s="14">
        <v>586.81264589999989</v>
      </c>
      <c r="G111" s="14">
        <v>734.20916250000005</v>
      </c>
      <c r="H111" s="15">
        <v>119.81690217391306</v>
      </c>
      <c r="I111" s="15">
        <v>138.79190217391306</v>
      </c>
      <c r="J111" s="16"/>
      <c r="K111" s="14"/>
      <c r="L111" s="15"/>
      <c r="M111" s="15"/>
      <c r="N111" s="14">
        <v>669.04426875000013</v>
      </c>
      <c r="O111" s="14">
        <v>769.42201875000012</v>
      </c>
      <c r="P111" s="15">
        <v>126.47339673913046</v>
      </c>
      <c r="Q111" s="15">
        <v>145.44839673913046</v>
      </c>
      <c r="R111" s="14"/>
      <c r="S111" s="14"/>
      <c r="T111" s="15"/>
      <c r="U111" s="15"/>
      <c r="V111" s="14"/>
      <c r="W111" s="14"/>
      <c r="X111" s="14"/>
      <c r="Y111" s="14"/>
      <c r="Z111" s="14"/>
      <c r="AA111" s="13"/>
      <c r="AB111" s="13"/>
      <c r="AC111" s="18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</row>
    <row r="112" spans="1:78" s="10" customFormat="1" x14ac:dyDescent="0.25">
      <c r="A112" s="16" t="s">
        <v>9</v>
      </c>
      <c r="B112" s="16" t="s">
        <v>8</v>
      </c>
      <c r="C112" s="16">
        <v>48</v>
      </c>
      <c r="D112" s="16" t="s">
        <v>7</v>
      </c>
      <c r="E112" s="17">
        <v>7.31</v>
      </c>
      <c r="F112" s="14">
        <v>821.12662709999995</v>
      </c>
      <c r="G112" s="14">
        <v>1025.6272125</v>
      </c>
      <c r="H112" s="15">
        <v>121.32968023255816</v>
      </c>
      <c r="I112" s="15">
        <v>140.30468023255816</v>
      </c>
      <c r="J112" s="16"/>
      <c r="K112" s="14"/>
      <c r="L112" s="15"/>
      <c r="M112" s="15"/>
      <c r="N112" s="14">
        <v>936.19329375000007</v>
      </c>
      <c r="O112" s="14">
        <v>1074.90054375</v>
      </c>
      <c r="P112" s="15">
        <v>128.07021802325582</v>
      </c>
      <c r="Q112" s="15">
        <v>147.04521802325584</v>
      </c>
      <c r="R112" s="14"/>
      <c r="S112" s="14"/>
      <c r="T112" s="15"/>
      <c r="U112" s="15"/>
      <c r="V112" s="14"/>
      <c r="W112" s="14"/>
      <c r="X112" s="14"/>
      <c r="Y112" s="14"/>
      <c r="Z112" s="14"/>
      <c r="AA112" s="13"/>
      <c r="AB112" s="13"/>
      <c r="AC112" s="18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</row>
    <row r="113" spans="1:78" s="10" customFormat="1" x14ac:dyDescent="0.25">
      <c r="A113" s="16" t="s">
        <v>9</v>
      </c>
      <c r="B113" s="16" t="s">
        <v>8</v>
      </c>
      <c r="C113" s="16">
        <v>56</v>
      </c>
      <c r="D113" s="16" t="s">
        <v>7</v>
      </c>
      <c r="E113" s="17">
        <v>11.21</v>
      </c>
      <c r="F113" s="14">
        <v>1257.8961095999998</v>
      </c>
      <c r="G113" s="14">
        <v>1571.3956499999997</v>
      </c>
      <c r="H113" s="15">
        <v>121.20302408563779</v>
      </c>
      <c r="I113" s="15">
        <v>140.17802408563779</v>
      </c>
      <c r="J113" s="16"/>
      <c r="K113" s="14"/>
      <c r="L113" s="15"/>
      <c r="M113" s="15"/>
      <c r="N113" s="14">
        <v>1434.1684499999999</v>
      </c>
      <c r="O113" s="14">
        <v>1646.8782000000001</v>
      </c>
      <c r="P113" s="15">
        <v>127.93652542372882</v>
      </c>
      <c r="Q113" s="15">
        <v>146.91152542372882</v>
      </c>
      <c r="R113" s="14"/>
      <c r="S113" s="14"/>
      <c r="T113" s="15"/>
      <c r="U113" s="15"/>
      <c r="V113" s="14"/>
      <c r="W113" s="14"/>
      <c r="X113" s="14"/>
      <c r="Y113" s="14"/>
      <c r="Z113" s="14"/>
      <c r="AA113" s="13"/>
      <c r="AB113" s="13"/>
      <c r="AC113" s="18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</row>
    <row r="114" spans="1:78" s="10" customFormat="1" x14ac:dyDescent="0.25">
      <c r="A114" s="16" t="s">
        <v>9</v>
      </c>
      <c r="B114" s="16" t="s">
        <v>8</v>
      </c>
      <c r="C114" s="16">
        <v>64</v>
      </c>
      <c r="D114" s="16" t="s">
        <v>7</v>
      </c>
      <c r="E114" s="17">
        <v>17.8</v>
      </c>
      <c r="F114" s="14">
        <v>1976.2534466999998</v>
      </c>
      <c r="G114" s="14">
        <v>2472.3571125000003</v>
      </c>
      <c r="H114" s="15">
        <v>119.92146699438203</v>
      </c>
      <c r="I114" s="15">
        <v>138.89646699438202</v>
      </c>
      <c r="J114" s="16"/>
      <c r="K114" s="14"/>
      <c r="L114" s="15"/>
      <c r="M114" s="15"/>
      <c r="N114" s="14">
        <v>2253.19111875</v>
      </c>
      <c r="O114" s="14">
        <v>2590.9461187500001</v>
      </c>
      <c r="P114" s="15">
        <v>126.58377071629212</v>
      </c>
      <c r="Q114" s="15">
        <v>145.55877071629214</v>
      </c>
      <c r="R114" s="14"/>
      <c r="S114" s="14"/>
      <c r="T114" s="15"/>
      <c r="U114" s="15"/>
      <c r="V114" s="14"/>
      <c r="W114" s="14"/>
      <c r="X114" s="14"/>
      <c r="Y114" s="14"/>
      <c r="Z114" s="14"/>
      <c r="AA114" s="13"/>
      <c r="AB114" s="13"/>
      <c r="AC114" s="12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</row>
    <row r="115" spans="1:78" s="10" customFormat="1" x14ac:dyDescent="0.25">
      <c r="A115" s="16" t="s">
        <v>9</v>
      </c>
      <c r="B115" s="16" t="s">
        <v>8</v>
      </c>
      <c r="C115" s="16">
        <v>72</v>
      </c>
      <c r="D115" s="16" t="s">
        <v>7</v>
      </c>
      <c r="E115" s="17">
        <v>26.41</v>
      </c>
      <c r="F115" s="14">
        <v>2922.7586075999993</v>
      </c>
      <c r="G115" s="14">
        <v>3658.0763999999999</v>
      </c>
      <c r="H115" s="15">
        <v>119.5360336993563</v>
      </c>
      <c r="I115" s="15">
        <v>138.51103369935629</v>
      </c>
      <c r="J115" s="16"/>
      <c r="K115" s="14"/>
      <c r="L115" s="15"/>
      <c r="M115" s="15"/>
      <c r="N115" s="14">
        <v>3332.3325750000004</v>
      </c>
      <c r="O115" s="14">
        <v>3833.462325</v>
      </c>
      <c r="P115" s="15">
        <v>126.17692446043166</v>
      </c>
      <c r="Q115" s="15">
        <v>145.15192446043167</v>
      </c>
      <c r="R115" s="14"/>
      <c r="S115" s="14"/>
      <c r="T115" s="15"/>
      <c r="U115" s="15"/>
      <c r="V115" s="14"/>
      <c r="W115" s="14"/>
      <c r="X115" s="14"/>
      <c r="Y115" s="14"/>
      <c r="Z115" s="14"/>
      <c r="AA115" s="13"/>
      <c r="AB115" s="13"/>
      <c r="AC115" s="12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</row>
    <row r="116" spans="1:78" s="10" customFormat="1" x14ac:dyDescent="0.25">
      <c r="A116" s="16" t="s">
        <v>9</v>
      </c>
      <c r="B116" s="16" t="s">
        <v>8</v>
      </c>
      <c r="C116" s="16">
        <v>80</v>
      </c>
      <c r="D116" s="16" t="s">
        <v>7</v>
      </c>
      <c r="E116" s="17">
        <v>33.700000000000003</v>
      </c>
      <c r="F116" s="14">
        <v>3740.8021559999997</v>
      </c>
      <c r="G116" s="14">
        <v>4679.9940000000006</v>
      </c>
      <c r="H116" s="15">
        <v>119.89722551928783</v>
      </c>
      <c r="I116" s="15">
        <v>138.87222551928784</v>
      </c>
      <c r="J116" s="16"/>
      <c r="K116" s="14"/>
      <c r="L116" s="15"/>
      <c r="M116" s="15"/>
      <c r="N116" s="14">
        <v>4265.0107500000004</v>
      </c>
      <c r="O116" s="14">
        <v>4904.4682499999999</v>
      </c>
      <c r="P116" s="15">
        <v>126.55818249258159</v>
      </c>
      <c r="Q116" s="15">
        <v>145.5331824925816</v>
      </c>
      <c r="R116" s="14"/>
      <c r="S116" s="14"/>
      <c r="T116" s="15"/>
      <c r="U116" s="15"/>
      <c r="V116" s="14"/>
      <c r="W116" s="14"/>
      <c r="X116" s="14"/>
      <c r="Y116" s="14"/>
      <c r="Z116" s="14"/>
      <c r="AA116" s="13"/>
      <c r="AB116" s="13"/>
      <c r="AC116" s="12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</row>
    <row r="117" spans="1:78" s="10" customFormat="1" x14ac:dyDescent="0.25">
      <c r="A117" s="16" t="s">
        <v>9</v>
      </c>
      <c r="B117" s="16" t="s">
        <v>8</v>
      </c>
      <c r="C117" s="16">
        <v>90</v>
      </c>
      <c r="D117" s="16" t="s">
        <v>7</v>
      </c>
      <c r="E117" s="17">
        <v>47.5</v>
      </c>
      <c r="F117" s="14">
        <v>5230.9568609999988</v>
      </c>
      <c r="G117" s="14">
        <v>6551.4033750000008</v>
      </c>
      <c r="H117" s="15">
        <v>118.94928157894736</v>
      </c>
      <c r="I117" s="15">
        <v>137.92428157894739</v>
      </c>
      <c r="J117" s="16"/>
      <c r="K117" s="14"/>
      <c r="L117" s="15"/>
      <c r="M117" s="15"/>
      <c r="N117" s="14">
        <v>5963.9848124999999</v>
      </c>
      <c r="O117" s="14">
        <v>6865.2973125000008</v>
      </c>
      <c r="P117" s="15">
        <v>125.557575</v>
      </c>
      <c r="Q117" s="15">
        <v>144.53257500000001</v>
      </c>
      <c r="R117" s="14"/>
      <c r="S117" s="14"/>
      <c r="T117" s="15"/>
      <c r="U117" s="15"/>
      <c r="V117" s="14"/>
      <c r="W117" s="14"/>
      <c r="X117" s="14"/>
      <c r="Y117" s="14"/>
      <c r="Z117" s="14"/>
      <c r="AA117" s="13"/>
      <c r="AB117" s="13"/>
      <c r="AC117" s="12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</row>
    <row r="118" spans="1:78" s="10" customFormat="1" x14ac:dyDescent="0.25">
      <c r="A118" s="4"/>
      <c r="B118" s="4"/>
      <c r="C118" s="4"/>
      <c r="D118" s="4"/>
      <c r="E118" s="4"/>
      <c r="F118"/>
      <c r="G118"/>
      <c r="H118"/>
      <c r="I118"/>
      <c r="J118"/>
      <c r="K118"/>
      <c r="L118"/>
      <c r="M118"/>
      <c r="N118" s="3"/>
      <c r="O118" s="2"/>
      <c r="P118" s="2"/>
      <c r="Q118" s="2"/>
      <c r="R118" s="1"/>
      <c r="S118"/>
      <c r="T118"/>
      <c r="U118"/>
      <c r="V118"/>
      <c r="W118"/>
      <c r="X118"/>
      <c r="Y118"/>
      <c r="Z118"/>
    </row>
    <row r="119" spans="1:78" s="10" customFormat="1" x14ac:dyDescent="0.25">
      <c r="A119" s="8" t="s">
        <v>6</v>
      </c>
      <c r="B119" s="5"/>
      <c r="C119" s="4"/>
      <c r="D119" s="4"/>
      <c r="E119" s="4"/>
      <c r="F119"/>
      <c r="G119"/>
      <c r="H119"/>
      <c r="I119"/>
      <c r="J119"/>
      <c r="K119"/>
      <c r="L119"/>
      <c r="M119"/>
      <c r="N119" s="3"/>
      <c r="O119" s="2"/>
      <c r="P119" s="2"/>
      <c r="Q119" s="2"/>
      <c r="R119" s="1"/>
      <c r="S119"/>
      <c r="T119"/>
      <c r="U119"/>
      <c r="V119"/>
      <c r="W119"/>
      <c r="X119"/>
      <c r="Y119"/>
      <c r="Z119"/>
    </row>
    <row r="120" spans="1:78" x14ac:dyDescent="0.25">
      <c r="A120" s="9"/>
      <c r="B120" s="5"/>
    </row>
    <row r="121" spans="1:78" x14ac:dyDescent="0.25">
      <c r="A121" s="8" t="s">
        <v>5</v>
      </c>
      <c r="B121" s="7"/>
    </row>
    <row r="122" spans="1:78" x14ac:dyDescent="0.25">
      <c r="A122" s="6" t="s">
        <v>4</v>
      </c>
      <c r="B122" s="5"/>
    </row>
    <row r="123" spans="1:78" x14ac:dyDescent="0.25">
      <c r="A123" s="6" t="s">
        <v>3</v>
      </c>
      <c r="B123" s="5"/>
    </row>
    <row r="124" spans="1:78" x14ac:dyDescent="0.25">
      <c r="A124" s="6" t="s">
        <v>2</v>
      </c>
      <c r="B124" s="5"/>
    </row>
    <row r="125" spans="1:78" x14ac:dyDescent="0.25">
      <c r="A125" s="6" t="s">
        <v>1</v>
      </c>
      <c r="B125" s="5"/>
    </row>
    <row r="126" spans="1:78" x14ac:dyDescent="0.25">
      <c r="A126" s="6" t="s">
        <v>0</v>
      </c>
      <c r="B126" s="5"/>
    </row>
  </sheetData>
  <mergeCells count="25">
    <mergeCell ref="N2:Q2"/>
    <mergeCell ref="N3:O3"/>
    <mergeCell ref="R2:U2"/>
    <mergeCell ref="R3:S3"/>
    <mergeCell ref="T3:U3"/>
    <mergeCell ref="F3:G3"/>
    <mergeCell ref="H3:I3"/>
    <mergeCell ref="V2:W2"/>
    <mergeCell ref="X2:Y2"/>
    <mergeCell ref="B2:B4"/>
    <mergeCell ref="W3:W4"/>
    <mergeCell ref="X3:X4"/>
    <mergeCell ref="Y3:Y4"/>
    <mergeCell ref="J3:K3"/>
    <mergeCell ref="L3:M3"/>
    <mergeCell ref="Z3:Z4"/>
    <mergeCell ref="P3:Q3"/>
    <mergeCell ref="V3:V4"/>
    <mergeCell ref="A1:AB1"/>
    <mergeCell ref="A2:A4"/>
    <mergeCell ref="E2:E4"/>
    <mergeCell ref="D2:D4"/>
    <mergeCell ref="C2:C4"/>
    <mergeCell ref="F2:I2"/>
    <mergeCell ref="J2:M2"/>
  </mergeCells>
  <pageMargins left="0" right="0" top="0" bottom="0" header="0" footer="0.31496062992125984"/>
  <pageSetup paperSize="9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Гайки и шайбы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dcterms:created xsi:type="dcterms:W3CDTF">2016-07-21T12:56:15Z</dcterms:created>
  <dcterms:modified xsi:type="dcterms:W3CDTF">2016-07-21T12:57:35Z</dcterms:modified>
</cp:coreProperties>
</file>